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0"/>
  </bookViews>
  <sheets>
    <sheet name="Доходы-3-18" sheetId="1" r:id="rId1"/>
    <sheet name="Расходы-3-18" sheetId="2" r:id="rId2"/>
    <sheet name="Источники-3-18" sheetId="3" r:id="rId3"/>
  </sheets>
  <definedNames>
    <definedName name="_xlnm.Print_Titles" localSheetId="0">'Доходы-3-18'!$12:$13</definedName>
    <definedName name="_xlnm.Print_Titles" localSheetId="1">'Расходы-3-18'!$1:$2</definedName>
    <definedName name="_xlnm.Print_Area" localSheetId="0">'Доходы-3-18'!$A$1:$I$111</definedName>
    <definedName name="_xlnm.Print_Area" localSheetId="2">'Источники-3-18'!$A$1:$D$25</definedName>
    <definedName name="_xlnm.Print_Area" localSheetId="1">'Расходы-3-18'!$A$1:$G$322</definedName>
  </definedNames>
  <calcPr fullCalcOnLoad="1"/>
</workbook>
</file>

<file path=xl/sharedStrings.xml><?xml version="1.0" encoding="utf-8"?>
<sst xmlns="http://schemas.openxmlformats.org/spreadsheetml/2006/main" count="1600" uniqueCount="546">
  <si>
    <t>Доходы от продажи земельных участков, находящихся в государственной и муниципальной собственности</t>
  </si>
  <si>
    <t>000 1 14 06000 00 0000 000</t>
  </si>
  <si>
    <t>Приложение</t>
  </si>
  <si>
    <t>УТВЕРЖДЕН</t>
  </si>
  <si>
    <t>постановлением</t>
  </si>
  <si>
    <t xml:space="preserve">Администрации МО "Городской </t>
  </si>
  <si>
    <t>округ "Город Нарьян-Мар"</t>
  </si>
  <si>
    <t>Отчет об исполнении бюджета МО "Городской округ "Город Нарьян-Мар"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</si>
  <si>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</si>
  <si>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</si>
  <si>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</si>
  <si>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</si>
  <si>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</si>
  <si>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</si>
  <si>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</si>
  <si>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000 1 13 02994 04 0000 130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</si>
  <si>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</si>
  <si>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</si>
  <si>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000 2 02 25555 04 0000 151</t>
  </si>
  <si>
    <t xml:space="preserve">Бюджетные 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</si>
  <si>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</si>
  <si>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</si>
  <si>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</si>
  <si>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 них: привлечение из федерального бюджета бюджетных кредитов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</si>
  <si>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</si>
  <si>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000 01 03 01 00 00 0000 800
</t>
  </si>
  <si>
    <t>из них: погашение бюджетных кредитов на пополнение остатков средств на счетах местных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</si>
  <si>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</si>
  <si>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000 01 03 00 00 00 0000 000</t>
  </si>
  <si>
    <t xml:space="preserve">033 01 03 01 00 04 0000 710
</t>
  </si>
  <si>
    <t xml:space="preserve">033 01 03 01 00 04 0000 810
</t>
  </si>
  <si>
    <t>Доходы от компенсации затрат государства</t>
  </si>
  <si>
    <t>Прочие доходы от компенсации затрат бюджетов городских округов</t>
  </si>
  <si>
    <t>000 1 17 01000 00 0000 180</t>
  </si>
  <si>
    <t>000 1 17 01040 04 0000 180</t>
  </si>
  <si>
    <t>Невыясненные поступления</t>
  </si>
  <si>
    <t>Невыясненные поступления, зачисляемые в бюджеты городских округов</t>
  </si>
  <si>
    <t>000 2 02 29999 04 0014 151</t>
  </si>
  <si>
    <t>Субсидии местным бюджетам на софинансирование расходных обязательств по благоустройству территорий (за счёт средств окружного бюджета)</t>
  </si>
  <si>
    <t>000 2 02 29999 04 0015 151</t>
  </si>
  <si>
    <t>Субсидия муниципальным образованиям на софинансирование расходных обязательств по благоустройству территорий</t>
  </si>
  <si>
    <t>01 0 00 79840</t>
  </si>
  <si>
    <t>01 0 00 7983С</t>
  </si>
  <si>
    <t>Поддержка муниципальных программ формирования современной городской среды за счет средств городского бюджета</t>
  </si>
  <si>
    <t>01 0 00 S9840</t>
  </si>
  <si>
    <t>Софинансирование расходных обязательств по созданию условий для массового отдыха жителей городского округа и организация обустройств мест массового отдыха населения за счет средств городского бюджета</t>
  </si>
  <si>
    <t>01 0 00 S983С</t>
  </si>
  <si>
    <t>Софинансирование расходных обязательств  по благоустройству территорий (установка спортивно-игровых площадок) за счет средств городского бюджета</t>
  </si>
  <si>
    <t>Софинансирование расходных обязательств по содержанию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</si>
  <si>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000 2 02 29999 04 0021 151</t>
  </si>
  <si>
    <t>Субсидии местным бюджетам на реализацию проекта по поддержке местных инициатив (за счет средств окружного бюджета)</t>
  </si>
  <si>
    <t>000 1 14 06010 00 0000 430</t>
  </si>
  <si>
    <t>01 0 00 75610</t>
  </si>
  <si>
    <t>Субсидия местным бюджетам на реализацию проекта по поддержке местных инициатив</t>
  </si>
  <si>
    <t>Софинансирование расходных обязательств по реализации проекта по поддержке местных инициатив</t>
  </si>
  <si>
    <t>01 0 00 S5610</t>
  </si>
  <si>
    <t>Другие вопросы в области социальной политики</t>
  </si>
  <si>
    <t>Софинансирование расходных обязательств по содержанию 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</si>
  <si>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000 2 02 20077 04 0006 151</t>
  </si>
  <si>
    <t>Субсидии бюджетам городских округов на софинансирование капитальных вложений в объекты муниципальной собственности (Субсидии местным бюджетам на софинансирование строительства объектов капитального строительства муниципальной собственности в рамках подпрограммы 3 "Обеспечение земельных участков коммунальной и транспортной инфраструктурами в целях жилищного строительства"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 (за счет средств окружного бюджета)</t>
  </si>
  <si>
    <t>000 2 02 29999 04 0008 151</t>
  </si>
  <si>
    <t>Субсидии местным бюджетам на софинансирование расходных обязательств по осуществлению дорожной деятельности (за счёт средств окружного бюджета)</t>
  </si>
  <si>
    <t>000 2 02 29999 04 0016 151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</si>
  <si>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 (за счет средств окружного бюджета)</t>
  </si>
  <si>
    <t>000 2 02 29999 04 0017 151</t>
  </si>
  <si>
    <t>Субсидии местным бюджетам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собственности, в части проведения технологического аудита организаций, осуществляющих деятельность в сфере тепло- и водоснабжения (за счет средств окружного бюджета)</t>
  </si>
  <si>
    <t>000 2 02 29999 04 0018 151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</si>
  <si>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(за счет средств окружного бюджета)</t>
  </si>
  <si>
    <t>000 2 02 29999 04 0019 151</t>
  </si>
  <si>
    <t>Обеспечение проведения выборов и референдумов</t>
  </si>
  <si>
    <t>Проведение выборов в представительный орган муниципального образования "Городской округ "Город Нарьян-Мар"</t>
  </si>
  <si>
    <t>64 0 00 00000</t>
  </si>
  <si>
    <t>Проведение выборов в представительные органы муниципального образования</t>
  </si>
  <si>
    <t>64 0 00 81210</t>
  </si>
  <si>
    <t>Субсидии местным бюджетам на софинансирование расходных обязательств по осуществлению дорожной деятельности</t>
  </si>
  <si>
    <t>05 0 00 79640</t>
  </si>
  <si>
    <t xml:space="preserve"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 </t>
  </si>
  <si>
    <t>05 0 00 7964С</t>
  </si>
  <si>
    <t xml:space="preserve">Софинансирование расходных обязательств по осуществлению дорожной деятельности </t>
  </si>
  <si>
    <t>Софинансирование расходных обязательств по осуществлению дорожной деятельности в части замены автопавильонов</t>
  </si>
  <si>
    <t>05 0 00 S964С</t>
  </si>
  <si>
    <t>Субсидии местным бюджетам на софинансирование строительства объектов капитального строительства муниципальной собственности</t>
  </si>
  <si>
    <t>07 3 00 79500</t>
  </si>
  <si>
    <t>07 3 00 S9500</t>
  </si>
  <si>
    <t xml:space="preserve">от  13.07.2018 № 458 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</si>
  <si>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</si>
  <si>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 0 00 S9850</t>
  </si>
  <si>
    <t>06 0 00 79680</t>
  </si>
  <si>
    <t>Субсидии местным бюджетам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собственности, в части проведения технологического аудита организаций, осуществляющих деятельность в сфере тепло- и водоснабжения</t>
  </si>
  <si>
    <t>Софинансирование расходных обязательств  по владению, пользованию и распоряжению имуществом, находящимся в муниципальной собственности, в части проведения технологического аудита организаций, осуществляющих деятельность в сфере тепло- и водоснабжения</t>
  </si>
  <si>
    <t>06 0 00 S9680</t>
  </si>
  <si>
    <t xml:space="preserve">Субсидии местным бюджетам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</si>
  <si>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01 0 00 80140</t>
  </si>
  <si>
    <t>Поддержка муниципальных программ формирования современной городской среды за счет средств резервного фонда Правительства Российской Федерации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</si>
  <si>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</si>
  <si>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07 2 00 79670</t>
  </si>
  <si>
    <t>Проведение мероприятий по сносу  домов, признанных в установленном порядке ветхими или аварийными и непригодными для проживания</t>
  </si>
  <si>
    <t>07 2 00 S9670</t>
  </si>
  <si>
    <t>000 1 11 05300 00 0000 120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</si>
  <si>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</si>
  <si>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</si>
  <si>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</si>
  <si>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местным бюджетам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(за счет средств окружного бюджета)</t>
  </si>
  <si>
    <t>000 2 02 29999 04 0020 151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</si>
  <si>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 (за счет средств окружного бюджета)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</si>
  <si>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</si>
  <si>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</si>
  <si>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</si>
  <si>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</si>
  <si>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</si>
  <si>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</si>
  <si>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</si>
  <si>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</si>
  <si>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000 1 18 00000 00 0000 151</t>
  </si>
  <si>
    <t>000 1 18 04100 04 0000 151</t>
  </si>
  <si>
    <t>Субсидии местным бюджетам на поддержку муниципальных программ формирования современной городской среды (за счет средств окружного бюджета)</t>
  </si>
  <si>
    <t xml:space="preserve">Субсидии на компенсацию расходов, связанных с организацией вывоза стоков из септиков и выгребных ям жилых домов на территории МО "Городской округ "Город Нарьян-Мар"
</t>
  </si>
  <si>
    <t xml:space="preserve">Выплаты пенсии за выслугу лет муниципальным служащим муниципального образования "Городской округ "Город Нарьян-Мар" в соответствии с законом Ненецкого автономного округа от 24.10.2007 140-ОЗ "О муниципальной службе в Ненецком автономном округе"
</t>
  </si>
  <si>
    <t>Военно-патриотическое воспитание молодёжи</t>
  </si>
  <si>
    <t>08 0 00 84160</t>
  </si>
  <si>
    <t>Формирование здорового образа жизни, профилактика асоциальных проявлений в молодёжной среде, организация отдыха и оздоровления молодёжи</t>
  </si>
  <si>
    <t>08 0 00 84170</t>
  </si>
  <si>
    <t>Другие вопросы в области образования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</si>
  <si>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</si>
  <si>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02 0 00 79260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</si>
  <si>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</si>
  <si>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</si>
  <si>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</si>
  <si>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</si>
  <si>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</si>
  <si>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02 0 00 79230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</si>
  <si>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</si>
  <si>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02 0 00 79530</t>
  </si>
  <si>
    <t>Единовременная денежная выплата гражданам, которые награждаются Почетной грамотой МО "Городской округ "Город Нарьян-Мар"</t>
  </si>
  <si>
    <t>02 0 00 86130</t>
  </si>
  <si>
    <t>Единовременная денежная выплата гражданам, которым присваивается звание "Ветеран города Нарьян-Мара"</t>
  </si>
  <si>
    <t>02 0 00 86140</t>
  </si>
  <si>
    <t>Выплаты гражданам, которым присвоено звание "Почетный гражданин города Нарьян-Мара"</t>
  </si>
  <si>
    <t>02 0 00 86150</t>
  </si>
  <si>
    <t>Единовременная выплата гражданам, награжденным знаком отличия "За заслуги перед городом Нарьян-Маром"</t>
  </si>
  <si>
    <t>02 0 00 86160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</si>
  <si>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</si>
  <si>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02 0 00 87120</t>
  </si>
  <si>
    <t>Субсидии бюджетным учреждениям на иные цели</t>
  </si>
  <si>
    <t>05 0 00 80140</t>
  </si>
  <si>
    <t>Субсидии бюджетным учреждениям на приобретение материальных запасов</t>
  </si>
  <si>
    <t>05 0 00 80160</t>
  </si>
  <si>
    <t>Обеспечение условий для проведения улично-дорожной сети и транспортной инфраструктуры города в соответствие со стандартами качества и требованиями безопасной эксплуатации</t>
  </si>
  <si>
    <t>05 0 00 82130</t>
  </si>
  <si>
    <t>Субсидии на возмещение части затрат по капитальному ремонту систем коммунальной инфраструктуры в целях подготовки объектов к работе в осенне-зимний период</t>
  </si>
  <si>
    <t>05 0 00 S964C</t>
  </si>
  <si>
    <t>Субсидии муниципальным образованиям 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счет целевых денежных средств недропользователей в рамках исполнения Соглашений о сотрудничестве</t>
  </si>
  <si>
    <t>Субсидии бюджетным учреждениям на ные цели</t>
  </si>
  <si>
    <t>Обустройство мест массового отдыха населения (городских парков)</t>
  </si>
  <si>
    <t>01 0 00 S9830</t>
  </si>
  <si>
    <t xml:space="preserve">Cубсидии местным бюджетам на  выкуп жилых помещений собственников в соответствии со статьёй 32 Жилищного кодекса Российской Федерации </t>
  </si>
  <si>
    <t>07 2 00 79660</t>
  </si>
  <si>
    <t>Снос жилищного фонда, непригодного для проживания</t>
  </si>
  <si>
    <t>07 2 00 83410</t>
  </si>
  <si>
    <t>Исполнено на 01.07.18.</t>
  </si>
  <si>
    <t>Жилищные компенсационные выплаты по оплате процентов за пользование кредитом на приобретение (строительство) жилья</t>
  </si>
  <si>
    <t>02 0 00 87130</t>
  </si>
  <si>
    <t>02 0 00 S9530</t>
  </si>
  <si>
    <t>СРЕДСТВА МАССОВОЙ ИНФОРМАЦИИ</t>
  </si>
  <si>
    <t>Периодическая печать и издательства</t>
  </si>
  <si>
    <t>02 0 00 80120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</si>
  <si>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</si>
  <si>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</si>
  <si>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</si>
  <si>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</si>
  <si>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</si>
  <si>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</si>
  <si>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 xml:space="preserve">Обслуживание муниципального долга </t>
  </si>
  <si>
    <t>03 2 00 81110</t>
  </si>
  <si>
    <t>Обслуживание государственного (муниципального) долга</t>
  </si>
  <si>
    <t>700</t>
  </si>
  <si>
    <t xml:space="preserve">Наименование </t>
  </si>
  <si>
    <t>Код бюджетной классификации источников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</si>
  <si>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</si>
  <si>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</si>
  <si>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</si>
  <si>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</si>
  <si>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</si>
  <si>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033 01 02 00 00 04 0000 710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</si>
  <si>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</si>
  <si>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</si>
  <si>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</si>
  <si>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033 01 02 00 00 04 0000 810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</si>
  <si>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</si>
  <si>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</si>
  <si>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</si>
  <si>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</si>
  <si>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</si>
  <si>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</si>
  <si>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</si>
  <si>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</si>
  <si>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</si>
  <si>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033 01 05 02 01 04 0000 510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</si>
  <si>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</si>
  <si>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</si>
  <si>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</si>
  <si>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</si>
  <si>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</si>
  <si>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</si>
  <si>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</si>
  <si>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033 01 05 02 01 04 0000 610</t>
  </si>
  <si>
    <t>Итого</t>
  </si>
  <si>
    <t>Сумма  (тыс. руб.)</t>
  </si>
  <si>
    <t>Сумма (тыс. руб.)</t>
  </si>
  <si>
    <t xml:space="preserve">Источники финансирования дефицита городского бюджета 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</si>
  <si>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</si>
  <si>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</si>
  <si>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</si>
  <si>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</si>
  <si>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</si>
  <si>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</si>
  <si>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</si>
  <si>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</si>
  <si>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</si>
  <si>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</si>
  <si>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</si>
  <si>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</si>
  <si>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</si>
  <si>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</si>
  <si>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</si>
  <si>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</si>
  <si>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</si>
  <si>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</si>
  <si>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</si>
  <si>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>Единый налог на вмененный доход для отдельных видов деятельности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</si>
  <si>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</si>
  <si>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</si>
  <si>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</si>
  <si>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Всего доходов</t>
  </si>
  <si>
    <t>000 1 17 00000 00 0000 000</t>
  </si>
  <si>
    <t>Прочие неналоговые доходы</t>
  </si>
  <si>
    <t>Код бюджетной классификации Российской Федерации</t>
  </si>
  <si>
    <t>Наименование статьи доходов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</si>
  <si>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</si>
  <si>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</si>
  <si>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000 1 17 05040 04 0000 180</t>
  </si>
  <si>
    <t>Прочие неналоговые доходы бюджетов городских округов</t>
  </si>
  <si>
    <t>000 1 01 02000 01 0000 110</t>
  </si>
  <si>
    <t>000 1 06 01000 00 0000 110</t>
  </si>
  <si>
    <t>000 1 06 06000 00 0000 110</t>
  </si>
  <si>
    <t>000 1 12 01000 01 0000 120</t>
  </si>
  <si>
    <t>Дотации бюджетам городских округов на выравнивание бюджетной обеспеченности</t>
  </si>
  <si>
    <t>000 1 11 05034 04 0000 120</t>
  </si>
  <si>
    <t>Субвенции местным бюджетам на выполнение передаваемых полномочий субъектов Российской Федерации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</si>
  <si>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</si>
  <si>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</si>
  <si>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</si>
  <si>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</si>
  <si>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</si>
  <si>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</si>
  <si>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</si>
  <si>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</si>
  <si>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</si>
  <si>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</si>
  <si>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000 1 17 05000 00 0000 180</t>
  </si>
  <si>
    <t xml:space="preserve">Прочие неналоговые доходы 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</si>
  <si>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</si>
  <si>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</si>
  <si>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 на выравнивание бюджетной обеспеченности</t>
  </si>
  <si>
    <t xml:space="preserve">Прочие субсидии </t>
  </si>
  <si>
    <t>Субвенции бюджетам городских округов на выполнение передаваемых полномочий субъектов Российской Федерации, в том числе:</t>
  </si>
  <si>
    <t>Прочие субсидии бюджетам городских округов,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</si>
  <si>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</si>
  <si>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</si>
  <si>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по состоянию на 01 июля 2018 года</t>
  </si>
  <si>
    <t>Исполнено на 01.07.18</t>
  </si>
  <si>
    <t>000 1 05  01012 01 0000 110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</si>
  <si>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</si>
  <si>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000 2 02 29999 04 0010 151</t>
  </si>
  <si>
    <t>Субсидии местным бюджетам на выкуп жилых помещений собственников в соответствии со статьёй 32 Жилищного кодекса Российской Федерации (за счёт средств окружного бюджета)</t>
  </si>
  <si>
    <t>Субсидии  местным бюджетам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счет целевых денежных средств недропользователей в рамках исполнения Соглашений о сотрудничестве (за счет средств окружного бюджета)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</si>
  <si>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</si>
  <si>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</si>
  <si>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000 1 05 03010 01 0000 110</t>
  </si>
  <si>
    <t>000 1 05 02000 02 0000 110</t>
  </si>
  <si>
    <t>000 1 05 03000 01 0000 110</t>
  </si>
  <si>
    <t>000 1 11 05012 04 0000 120</t>
  </si>
  <si>
    <t>Субсидии бюджетам бюджетной системы Российской Федерации (межбюджетные субсидии)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</si>
  <si>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</si>
  <si>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</si>
  <si>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</si>
  <si>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</si>
  <si>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</si>
  <si>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</si>
  <si>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</si>
  <si>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</si>
  <si>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</si>
  <si>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</si>
  <si>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</si>
  <si>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</si>
  <si>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000 1 05 01000 01 0000 110</t>
  </si>
  <si>
    <t>000 1 05  01011 01 0000 110</t>
  </si>
  <si>
    <t>000 1 05  01021 01 0000 110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</si>
  <si>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</si>
  <si>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</si>
  <si>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</si>
  <si>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>000 1 05  01050 01 0000 110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</si>
  <si>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</si>
  <si>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</si>
  <si>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</si>
  <si>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</si>
  <si>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</si>
  <si>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</si>
  <si>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</si>
  <si>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</si>
  <si>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Возврат остатков субсидий, субвенций и иных межбюджетных трансфертов, имеющих целевое назначение, прошлых лет</t>
  </si>
  <si>
    <t>Плановые показатели       на 2018 год</t>
  </si>
  <si>
    <t>Плановые показатели          на 2018 год</t>
  </si>
  <si>
    <t>61 2 00 80020</t>
  </si>
  <si>
    <t>Обеспечение деятельности Общественной молодежной палаты при Совете городского округа "Город Нарьян-Мар"</t>
  </si>
  <si>
    <t>02 0 00 51200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</si>
  <si>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</si>
  <si>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09 0 00 82260</t>
  </si>
  <si>
    <t>07 4 00 83610</t>
  </si>
  <si>
    <t>Модернизация и реконструкция существующих и строительство новых объектов систем водоотведения и очистки сточных вод</t>
  </si>
  <si>
    <t>07 4 00 83620</t>
  </si>
  <si>
    <t>Обеспечение населения услугами централизованного водоснабжения и водоотведения</t>
  </si>
  <si>
    <t>01 0 00 L5550</t>
  </si>
  <si>
    <t>Поддержка муниципальных программ формирования современной городской среды</t>
  </si>
  <si>
    <t>01 0 00 R5550</t>
  </si>
  <si>
    <t>07 2 00  S9660</t>
  </si>
  <si>
    <t>Выкуп жилых помещений собственников, с которыми не достигнуто соглашение о предоставлении взамен изымаемого жилого помещения другого жилого помещения</t>
  </si>
  <si>
    <t>02 0 00 86170</t>
  </si>
  <si>
    <t>Выплаты доплат к пенсии за выслугу лет лицам, замещавшим выборные должности местного самоуправления,  в соответствии с законом Ненецкого автономного округа от 01.07.2008 № 35-ОЗ "О гарантиях лицам, замещающим выборные должности местного самоуправления в Ненецком автономном округе"</t>
  </si>
  <si>
    <t>02 0 00 86180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</si>
  <si>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</si>
  <si>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</si>
  <si>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</si>
  <si>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</si>
  <si>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</si>
  <si>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</si>
  <si>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</si>
  <si>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</si>
  <si>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</si>
  <si>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</si>
  <si>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</si>
  <si>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</si>
  <si>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</si>
  <si>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</si>
  <si>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Дотации бюджетам бюджетной системы Российской Федерации   </t>
  </si>
  <si>
    <t>Субвенции бюджетам бюджетной системы Российской Федерации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</si>
  <si>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</si>
  <si>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</si>
  <si>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</si>
  <si>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</si>
  <si>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</si>
  <si>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</si>
  <si>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000 2 02 29999 04 0006 151</t>
  </si>
  <si>
    <t>000 2 02 30000 00 0000 151</t>
  </si>
  <si>
    <t>000 2 02 30024 00 0000 151</t>
  </si>
  <si>
    <t>000 2 02 30024 04 0000 151</t>
  </si>
  <si>
    <t>000 2 02 30024 04 0001 151</t>
  </si>
  <si>
    <t>000 2 02 30024 04 0003 151</t>
  </si>
  <si>
    <t>000 2 02 30024 04 0005 151</t>
  </si>
  <si>
    <t>000 2 02 20077 04 0003 151</t>
  </si>
  <si>
    <t>000 2 02 29999 04 0013 151</t>
  </si>
  <si>
    <t xml:space="preserve">000 2 02 20077 00 0000 151
</t>
  </si>
  <si>
    <t xml:space="preserve">000 2 02 20077 04 0000 151
</t>
  </si>
  <si>
    <t>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 государственной программы Ненецкого автономного округа "Развитие транспортной системы Ненецкого автономного округа"  (за счет  средств окружного бюджета)</t>
  </si>
  <si>
    <t>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(за счёт средств окружного бюджета)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</si>
  <si>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(за счет средств окружного бюджета)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</si>
  <si>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(за счет средств окружного бюджета)</t>
  </si>
  <si>
    <t>Субвенции местным бюджетам на осуществление 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окружного бюджета)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</si>
  <si>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 выплаты пенсионерам на капитальный ремонт находящегося в их собственности жилого помещения (за счет средств окружного бюджета)</t>
  </si>
  <si>
    <t>Наименование</t>
  </si>
  <si>
    <t>Рз</t>
  </si>
  <si>
    <t>Пр</t>
  </si>
  <si>
    <t>ЦСР</t>
  </si>
  <si>
    <t>ВР</t>
  </si>
  <si>
    <t>Всего расходов</t>
  </si>
  <si>
    <t>из них: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</si>
  <si>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</si>
  <si>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</si>
  <si>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</si>
  <si>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</si>
  <si>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муниципального образования "Городской округ "Город Нарьян-Мар"</t>
  </si>
  <si>
    <t>60 0 00 00000</t>
  </si>
  <si>
    <t>Расходы на содержание органов местного самоуправления и обеспечение их функций</t>
  </si>
  <si>
    <t>60 0 00 80010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</si>
  <si>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</si>
  <si>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</si>
  <si>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</si>
  <si>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</si>
  <si>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Совета городского округа "Город Нарьян-Мар"</t>
  </si>
  <si>
    <t>61 0 00 00000</t>
  </si>
  <si>
    <t>Председатель Совета городского округа "Город Нарьян-Мар"</t>
  </si>
  <si>
    <t>61 1 00 00000</t>
  </si>
  <si>
    <t>61 1 00 80010</t>
  </si>
  <si>
    <t>Центральный аппарат Совета городского округа "Город Нарьян-Мар"</t>
  </si>
  <si>
    <t>61 2 00 00000</t>
  </si>
  <si>
    <t>61 2 00 80010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</si>
  <si>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</si>
  <si>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</si>
  <si>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</si>
  <si>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</si>
  <si>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</si>
  <si>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</si>
  <si>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</si>
  <si>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</si>
  <si>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02 0 00 80010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</si>
  <si>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</si>
  <si>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</si>
  <si>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</si>
  <si>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</si>
  <si>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 муниципального образования "Городской округ "Город Нарьян-Мар"</t>
  </si>
  <si>
    <t>63 0 00 00000</t>
  </si>
  <si>
    <t>Председатель Контрольно-счетной палаты муниципального образования "Городской округ "Город Нарьян-Мар"</t>
  </si>
  <si>
    <t>63 1 00 00000</t>
  </si>
  <si>
    <t>63 1 00 80010</t>
  </si>
  <si>
    <t>Аудиторы Контрольно-счетной палаты муниципального образования "Городской округ "Город Нарьян-Мар"</t>
  </si>
  <si>
    <t>63 2 00 00000</t>
  </si>
  <si>
    <t>63 2 00 80010</t>
  </si>
  <si>
    <t>Центральный аппарат Контрольно-счетной палаты муниципального образования "Городской округ "Город Нарьян-Мар"</t>
  </si>
  <si>
    <t>63 3 00 00000</t>
  </si>
  <si>
    <t>63 3 00 80010</t>
  </si>
  <si>
    <t>Резервные фонды</t>
  </si>
  <si>
    <t>11</t>
  </si>
  <si>
    <t>Резервный фонд Администрации муниципального образования "Городской округ "Город Нарьян-Мар"</t>
  </si>
  <si>
    <t>65 0 00 00000</t>
  </si>
  <si>
    <t>65 0 00 81310</t>
  </si>
  <si>
    <t>Другие общегосударственные вопросы</t>
  </si>
  <si>
    <t>13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</si>
  <si>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</si>
  <si>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02 0 00 79210</t>
  </si>
  <si>
    <t>Расходы на обеспечение деятельности подведомственных казенных учреждений</t>
  </si>
  <si>
    <t>02 0 00 80110</t>
  </si>
  <si>
    <t>Мероприятия в сфере имущественных и земельных отношений</t>
  </si>
  <si>
    <t>02 0 00 81410</t>
  </si>
  <si>
    <t>Организационно-информационное обеспечение</t>
  </si>
  <si>
    <t>02 0 00 81420</t>
  </si>
  <si>
    <t>Финансовая поддержка территориальных общественных  самоуправлений</t>
  </si>
  <si>
    <t>02 0 00 81430</t>
  </si>
  <si>
    <t>Предоставление субсидий бюджетным, автономным учреждениям и иным некоммерческим организациям</t>
  </si>
  <si>
    <t>600</t>
  </si>
  <si>
    <t>Консультационная, организационная  поддержка территориальных общественных  самоуправлений</t>
  </si>
  <si>
    <t>02 0 00 81440</t>
  </si>
  <si>
    <t>Обеспечение проведения и участие в праздничных и официальных мероприятиях</t>
  </si>
  <si>
    <t>02 0 00 85110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</si>
  <si>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</si>
  <si>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</si>
  <si>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Финансовая поддержка некоммерческих организаций и общественных объединений граждан</t>
  </si>
  <si>
    <t>10 0 00 81610</t>
  </si>
  <si>
    <t>Организационная поддержка некоммерческих организаций и общественных объединений граждан</t>
  </si>
  <si>
    <t>10 0 00 81630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</si>
  <si>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</si>
  <si>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</si>
  <si>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</si>
  <si>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в сфере гражданской обороны и чрезвычайных ситуаций</t>
  </si>
  <si>
    <t>02 0 00 82410</t>
  </si>
  <si>
    <t>Другие вопросы в области национальной безопасности и правоохранительной деятельности</t>
  </si>
  <si>
    <t>14</t>
  </si>
  <si>
    <t>Мероприятия в сфере обеспечение общественного порядка, профилактика терроризма,экстремизма, противодействия коррупции</t>
  </si>
  <si>
    <t>02 0 00 82420</t>
  </si>
  <si>
    <t>НАЦИОНАЛЬНАЯ ЭКОНОМИКА</t>
  </si>
  <si>
    <t>Транспорт</t>
  </si>
  <si>
    <t>08</t>
  </si>
  <si>
    <t>Закупка товаров, работ и услуг для обеспечения
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</si>
  <si>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</si>
  <si>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</si>
  <si>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</si>
  <si>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Субсидии для частичной компенсации недополученных доходов, возникающих в связи с оказанием услуг по пассажирским перевозкам автомобильным транспортом на территории МО "Городской округ "Город Нарьян-Мар" по регулируемым тарифам</t>
  </si>
  <si>
    <t>05 0 00 82110</t>
  </si>
  <si>
    <t>Дорожное хозяйство (дорожные фонды)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</si>
  <si>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</si>
  <si>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</si>
  <si>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Обустройство и ремонт объектов городской инфраструктуры</t>
  </si>
  <si>
    <t>01 0 00 83120</t>
  </si>
  <si>
    <t>Субсидии местным бюджетам на софинансирование капитальных вложений в объекты муниципальной собственности</t>
  </si>
  <si>
    <t>05 0 00 79500</t>
  </si>
  <si>
    <t>Капитальные вложения в объекты государственной (муниципальной) собственности</t>
  </si>
  <si>
    <t>400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</si>
  <si>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</si>
  <si>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05 0 00 80120</t>
  </si>
  <si>
    <t>Субсидии бюджетным учреждениям на приобретение основных средств</t>
  </si>
  <si>
    <t>Разработка проектной документации по реконструкции автомобильных дорог и искусственных сооружений на них</t>
  </si>
  <si>
    <t>05 0 00 82140</t>
  </si>
  <si>
    <t xml:space="preserve">Бюджетные инвестиции в объекты капитального строительства муниципальной собственности и (или) на приобретение объектов недвижимого имущества в муниципальную собственность </t>
  </si>
  <si>
    <t>05 0 00 S9500</t>
  </si>
  <si>
    <t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</t>
  </si>
  <si>
    <t>07 0 00 00000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</si>
  <si>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</si>
  <si>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</si>
  <si>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>Бюджетные инвестиции в объекты капитального строительства муниципальной собственности и (или) на приобретение объектов недвижимого имущества в муниципальную собственность</t>
  </si>
  <si>
    <t>Другие вопросы в области национальной экономики</t>
  </si>
  <si>
    <t>12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</si>
  <si>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</si>
  <si>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</si>
  <si>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Консультационная, организационная  поддержка развития малого и среднего предпринимательства</t>
  </si>
  <si>
    <t>09 0 00 82210</t>
  </si>
  <si>
    <t>Информационная поддержка развития малого и среднего предпринимательства</t>
  </si>
  <si>
    <t>09 0 00 82220</t>
  </si>
  <si>
    <t>Повышение привлекательности предпринимательской деятельности</t>
  </si>
  <si>
    <t>09 0 00 82230</t>
  </si>
  <si>
    <t>Финансовая поддержка субъектов малого и среднего предпринимательства</t>
  </si>
  <si>
    <t>09 0 00 82250</t>
  </si>
  <si>
    <t>ЖИЛИЩНО-КОММУНАЛЬНОЕ ХОЗЯЙСТВО</t>
  </si>
  <si>
    <t>05</t>
  </si>
  <si>
    <t>Коммунальное хозяйство</t>
  </si>
  <si>
    <t>Обеспечение организации рациональной системы сбора, хранения, регулярного вывоза отходов и уборки городской территории</t>
  </si>
  <si>
    <t>01 0 00 83110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</si>
  <si>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</si>
  <si>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</si>
  <si>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>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</t>
  </si>
  <si>
    <t>06 0 00 79620</t>
  </si>
  <si>
    <t>06 0 00 S9620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</si>
  <si>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</si>
  <si>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</si>
  <si>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</si>
  <si>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</si>
  <si>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</si>
  <si>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</si>
  <si>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07 5 00 83710</t>
  </si>
  <si>
    <t>07 5 00 83720</t>
  </si>
  <si>
    <t>Субсидии на компенсацию расходов, связанных с водоотведением, в части размещения сточных вод из септиков и выгребных ям</t>
  </si>
  <si>
    <t>07 5 00 83730</t>
  </si>
  <si>
    <t>Благоустройство</t>
  </si>
  <si>
    <t>01 0 00 80120</t>
  </si>
  <si>
    <t>01 0 00 80130</t>
  </si>
  <si>
    <t>Другие вопросы в области жилищно-коммунального хозяйства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</si>
  <si>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</si>
  <si>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</si>
  <si>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04 0 00 80110</t>
  </si>
  <si>
    <t>Содержание муниципального имущества</t>
  </si>
  <si>
    <t>04 0 00 83810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</si>
  <si>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</si>
  <si>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</si>
  <si>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ОБРАЗОВАНИЕ</t>
  </si>
  <si>
    <t>07</t>
  </si>
  <si>
    <t xml:space="preserve">Молодежная политика </t>
  </si>
  <si>
    <t>Муниципальная программа муниципального образования "Городской округ "Город Нарьян-Мар" "Молодежь"</t>
  </si>
  <si>
    <t>08 0 00 00000</t>
  </si>
  <si>
    <t>Формирование системы продвижения инициативной и талантливой молодёжи</t>
  </si>
  <si>
    <t>08 0 00 84110</t>
  </si>
  <si>
    <t>Вовлечение молодёжи в социальную практику</t>
  </si>
  <si>
    <t>08 0 00 84120</t>
  </si>
  <si>
    <t>Обеспечение эффективной социализации молодёжи, находящейся в трудной жизненной ситуации</t>
  </si>
  <si>
    <t>08 0 00 84130</t>
  </si>
  <si>
    <t>000 1 14 00000 00 0000 000</t>
  </si>
  <si>
    <t>Доходы от продажи материальных и нематериальных активов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</si>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</sst>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_(* #,##0.0_);_(* \(#,##0.0\);_(* &quot;-&quot;??_);_(@_)"/>
    <numFmt numFmtId="187" formatCode="[$-FC19]d\ mmmm\ yyyy\ &quot;г.&quot;"/>
    <numFmt numFmtId="188" formatCode="_-* #,##0.0\ _₽_-;\-* #,##0.0\ _₽_-;_-* &quot;-&quot;?\ _₽_-;_-@_-"/>
    <numFmt numFmtId="189" formatCode="#,##0.0_ ;\-#,##0.0\ "/>
    <numFmt numFmtId="190" formatCode="_-* #,##0.0&quot;р.&quot;_-;\-* #,##0.0&quot;р.&quot;_-;_-* &quot;-&quot;?&quot;р.&quot;_-;_-@_-"/>
  </numFmts>
  <fonts count="29">
    <font>
      <sz val="10"/>
      <name val="Arial"/>
      <family val="0"/>
    </font>
    <font>
      <u val="single"/>
      <sz val="11.7"/>
      <color indexed="12"/>
      <name val="Arial"/>
      <family val="2"/>
    </font>
    <font>
      <u val="single"/>
      <sz val="11.7"/>
      <color indexed="36"/>
      <name val="Arial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"/>
      <family val="2"/>
    </font>
    <font>
      <sz val="13"/>
      <name val="Arial Cyr"/>
      <family val="2"/>
    </font>
    <font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" fontId="6" fillId="0" borderId="1">
      <alignment horizontal="right" shrinkToFit="1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5" fillId="0" borderId="0" xfId="0" applyFont="1" applyFill="1" applyAlignment="1">
      <alignment/>
    </xf>
    <xf numFmtId="186" fontId="25" fillId="0" borderId="0" xfId="65" applyNumberFormat="1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wrapText="1"/>
    </xf>
    <xf numFmtId="0" fontId="25" fillId="24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center" wrapText="1"/>
    </xf>
    <xf numFmtId="184" fontId="2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/>
    </xf>
    <xf numFmtId="184" fontId="25" fillId="0" borderId="0" xfId="0" applyNumberFormat="1" applyFont="1" applyFill="1" applyAlignment="1">
      <alignment/>
    </xf>
    <xf numFmtId="0" fontId="25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25" fillId="0" borderId="0" xfId="54" applyFont="1" applyFill="1">
      <alignment/>
      <protection/>
    </xf>
    <xf numFmtId="184" fontId="4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84" fontId="25" fillId="0" borderId="11" xfId="0" applyNumberFormat="1" applyFont="1" applyFill="1" applyBorder="1" applyAlignment="1">
      <alignment horizontal="right"/>
    </xf>
    <xf numFmtId="184" fontId="25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184" fontId="25" fillId="0" borderId="11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/>
    </xf>
    <xf numFmtId="184" fontId="26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5" fillId="0" borderId="11" xfId="55" applyFont="1" applyFill="1" applyBorder="1" applyAlignment="1">
      <alignment wrapText="1"/>
      <protection/>
    </xf>
    <xf numFmtId="184" fontId="25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11" xfId="56" applyFont="1" applyFill="1" applyBorder="1" applyAlignment="1">
      <alignment wrapText="1"/>
      <protection/>
    </xf>
    <xf numFmtId="0" fontId="25" fillId="0" borderId="11" xfId="56" applyFont="1" applyFill="1" applyBorder="1" applyAlignment="1">
      <alignment wrapText="1"/>
      <protection/>
    </xf>
    <xf numFmtId="0" fontId="26" fillId="2" borderId="0" xfId="56" applyFont="1" applyFill="1" applyBorder="1" applyAlignment="1">
      <alignment wrapText="1"/>
      <protection/>
    </xf>
    <xf numFmtId="0" fontId="25" fillId="0" borderId="12" xfId="0" applyFont="1" applyFill="1" applyBorder="1" applyAlignment="1">
      <alignment wrapText="1"/>
    </xf>
    <xf numFmtId="0" fontId="28" fillId="0" borderId="12" xfId="56" applyFont="1" applyFill="1" applyBorder="1" applyAlignment="1">
      <alignment wrapText="1"/>
      <protection/>
    </xf>
    <xf numFmtId="0" fontId="27" fillId="0" borderId="0" xfId="0" applyFont="1" applyFill="1" applyBorder="1" applyAlignment="1">
      <alignment/>
    </xf>
    <xf numFmtId="0" fontId="28" fillId="0" borderId="11" xfId="55" applyFont="1" applyFill="1" applyBorder="1" applyAlignment="1">
      <alignment wrapText="1"/>
      <protection/>
    </xf>
    <xf numFmtId="49" fontId="25" fillId="0" borderId="11" xfId="55" applyNumberFormat="1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0" fontId="25" fillId="0" borderId="11" xfId="57" applyFont="1" applyFill="1" applyBorder="1" applyAlignment="1">
      <alignment horizontal="left" wrapText="1"/>
      <protection/>
    </xf>
    <xf numFmtId="0" fontId="25" fillId="0" borderId="12" xfId="55" applyFont="1" applyFill="1" applyBorder="1" applyAlignment="1">
      <alignment wrapText="1"/>
      <protection/>
    </xf>
    <xf numFmtId="0" fontId="28" fillId="0" borderId="12" xfId="55" applyFont="1" applyFill="1" applyBorder="1" applyAlignment="1">
      <alignment wrapText="1"/>
      <protection/>
    </xf>
    <xf numFmtId="0" fontId="4" fillId="0" borderId="11" xfId="0" applyFont="1" applyFill="1" applyBorder="1" applyAlignment="1">
      <alignment horizontal="center"/>
    </xf>
    <xf numFmtId="184" fontId="27" fillId="0" borderId="0" xfId="0" applyNumberFormat="1" applyFont="1" applyFill="1" applyAlignment="1">
      <alignment/>
    </xf>
    <xf numFmtId="184" fontId="26" fillId="0" borderId="0" xfId="0" applyNumberFormat="1" applyFont="1" applyFill="1" applyAlignment="1">
      <alignment/>
    </xf>
    <xf numFmtId="0" fontId="25" fillId="0" borderId="0" xfId="0" applyFont="1" applyAlignment="1">
      <alignment vertical="center"/>
    </xf>
    <xf numFmtId="0" fontId="4" fillId="24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1" fontId="25" fillId="0" borderId="11" xfId="0" applyNumberFormat="1" applyFont="1" applyFill="1" applyBorder="1" applyAlignment="1">
      <alignment horizontal="center" vertical="center"/>
    </xf>
    <xf numFmtId="185" fontId="25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185" fontId="25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185" fontId="4" fillId="0" borderId="11" xfId="0" applyNumberFormat="1" applyFont="1" applyFill="1" applyBorder="1" applyAlignment="1">
      <alignment horizontal="right" vertical="center" indent="1"/>
    </xf>
    <xf numFmtId="185" fontId="25" fillId="0" borderId="11" xfId="0" applyNumberFormat="1" applyFont="1" applyFill="1" applyBorder="1" applyAlignment="1">
      <alignment horizontal="right" vertical="center" indent="1"/>
    </xf>
    <xf numFmtId="185" fontId="25" fillId="0" borderId="11" xfId="0" applyNumberFormat="1" applyFont="1" applyBorder="1" applyAlignment="1">
      <alignment horizontal="right" vertical="center" indent="1"/>
    </xf>
    <xf numFmtId="0" fontId="25" fillId="0" borderId="14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25" fillId="0" borderId="16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wrapText="1"/>
    </xf>
    <xf numFmtId="0" fontId="28" fillId="0" borderId="16" xfId="56" applyFont="1" applyFill="1" applyBorder="1" applyAlignment="1">
      <alignment wrapText="1"/>
      <protection/>
    </xf>
    <xf numFmtId="0" fontId="25" fillId="0" borderId="16" xfId="56" applyFont="1" applyFill="1" applyBorder="1" applyAlignment="1">
      <alignment wrapText="1"/>
      <protection/>
    </xf>
    <xf numFmtId="0" fontId="28" fillId="0" borderId="16" xfId="0" applyFont="1" applyFill="1" applyBorder="1" applyAlignment="1">
      <alignment wrapText="1"/>
    </xf>
    <xf numFmtId="185" fontId="25" fillId="24" borderId="11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vertical="center" wrapText="1"/>
    </xf>
    <xf numFmtId="0" fontId="25" fillId="0" borderId="16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 shrinkToFit="1"/>
    </xf>
    <xf numFmtId="0" fontId="25" fillId="0" borderId="15" xfId="0" applyFont="1" applyFill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left" vertical="center" wrapText="1" shrinkToFit="1"/>
    </xf>
    <xf numFmtId="0" fontId="2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2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.6, 6.1 Функц.расходы" xfId="54"/>
    <cellStyle name="Обычный_Прил.7 - функц.расходы" xfId="55"/>
    <cellStyle name="Обычный_Прил.7 - функц.расходы 2" xfId="56"/>
    <cellStyle name="Обычный_РГО ок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113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6" width="9.140625" style="1" customWidth="1"/>
    <col min="7" max="7" width="27.00390625" style="1" customWidth="1"/>
    <col min="8" max="9" width="16.7109375" style="1" customWidth="1"/>
    <col min="10" max="16384" width="9.140625" style="1" customWidth="1"/>
  </cols>
  <sheetData>
    <row r="1" spans="4:9" ht="16.5">
      <c r="D1" s="17"/>
      <c r="E1" s="17"/>
      <c r="F1" s="17"/>
      <c r="G1" s="17"/>
      <c r="H1" s="136" t="s">
        <v>2</v>
      </c>
      <c r="I1" s="136"/>
    </row>
    <row r="2" spans="4:9" ht="16.5">
      <c r="D2" s="17"/>
      <c r="E2" s="17"/>
      <c r="F2" s="17"/>
      <c r="G2" s="17"/>
      <c r="H2" s="136" t="s">
        <v>3</v>
      </c>
      <c r="I2" s="136"/>
    </row>
    <row r="3" spans="4:9" ht="16.5">
      <c r="D3" s="17"/>
      <c r="E3" s="17"/>
      <c r="F3" s="17"/>
      <c r="G3" s="17"/>
      <c r="H3" s="136" t="s">
        <v>4</v>
      </c>
      <c r="I3" s="136"/>
    </row>
    <row r="4" spans="4:9" ht="16.5">
      <c r="D4" s="17"/>
      <c r="E4" s="17"/>
      <c r="F4" s="17"/>
      <c r="G4" s="17"/>
      <c r="H4" s="136" t="s">
        <v>5</v>
      </c>
      <c r="I4" s="136"/>
    </row>
    <row r="5" spans="4:9" ht="16.5">
      <c r="D5" s="17"/>
      <c r="E5" s="17"/>
      <c r="F5" s="17"/>
      <c r="G5" s="17"/>
      <c r="H5" s="136" t="s">
        <v>6</v>
      </c>
      <c r="I5" s="136"/>
    </row>
    <row r="6" spans="4:9" ht="16.5">
      <c r="D6" s="17"/>
      <c r="E6" s="17"/>
      <c r="F6" s="17"/>
      <c r="G6" s="17"/>
      <c r="H6" s="136" t="s">
        <v>84</v>
      </c>
      <c r="I6" s="136"/>
    </row>
    <row r="8" spans="1:12" ht="16.5">
      <c r="A8" s="138"/>
      <c r="B8" s="138"/>
      <c r="C8" s="138"/>
      <c r="D8" s="138"/>
      <c r="E8" s="138"/>
      <c r="F8" s="138"/>
      <c r="G8" s="138"/>
      <c r="H8" s="138"/>
      <c r="I8" s="138"/>
      <c r="K8" s="2"/>
      <c r="L8" s="2"/>
    </row>
    <row r="9" spans="1:12" ht="18.75">
      <c r="A9" s="137" t="s">
        <v>7</v>
      </c>
      <c r="B9" s="137"/>
      <c r="C9" s="137"/>
      <c r="D9" s="137"/>
      <c r="E9" s="137"/>
      <c r="F9" s="137"/>
      <c r="G9" s="137"/>
      <c r="H9" s="137"/>
      <c r="I9" s="137"/>
      <c r="K9" s="2"/>
      <c r="L9" s="2"/>
    </row>
    <row r="10" spans="1:12" ht="18.75">
      <c r="A10" s="137" t="s">
        <v>269</v>
      </c>
      <c r="B10" s="137"/>
      <c r="C10" s="137"/>
      <c r="D10" s="137"/>
      <c r="E10" s="137"/>
      <c r="F10" s="137"/>
      <c r="G10" s="137"/>
      <c r="H10" s="137"/>
      <c r="I10" s="137"/>
      <c r="K10" s="2"/>
      <c r="L10" s="2"/>
    </row>
    <row r="11" spans="1:12" ht="16.5">
      <c r="A11" s="3"/>
      <c r="B11" s="3"/>
      <c r="C11" s="3"/>
      <c r="D11" s="4"/>
      <c r="E11" s="4"/>
      <c r="F11" s="4"/>
      <c r="G11" s="4"/>
      <c r="H11" s="5"/>
      <c r="I11" s="6"/>
      <c r="K11" s="2"/>
      <c r="L11" s="2"/>
    </row>
    <row r="12" spans="1:12" ht="21" customHeight="1">
      <c r="A12" s="139" t="s">
        <v>236</v>
      </c>
      <c r="B12" s="139"/>
      <c r="C12" s="139"/>
      <c r="D12" s="139" t="s">
        <v>237</v>
      </c>
      <c r="E12" s="139"/>
      <c r="F12" s="139"/>
      <c r="G12" s="139"/>
      <c r="H12" s="142" t="s">
        <v>207</v>
      </c>
      <c r="I12" s="142"/>
      <c r="K12" s="2"/>
      <c r="L12" s="2"/>
    </row>
    <row r="13" spans="1:12" ht="84" customHeight="1">
      <c r="A13" s="140"/>
      <c r="B13" s="140"/>
      <c r="C13" s="140"/>
      <c r="D13" s="141"/>
      <c r="E13" s="141"/>
      <c r="F13" s="141"/>
      <c r="G13" s="141"/>
      <c r="H13" s="7" t="s">
        <v>311</v>
      </c>
      <c r="I13" s="8" t="s">
        <v>270</v>
      </c>
      <c r="K13" s="2"/>
      <c r="L13" s="2"/>
    </row>
    <row r="14" spans="1:9" ht="21.75" customHeight="1">
      <c r="A14" s="86" t="s">
        <v>219</v>
      </c>
      <c r="B14" s="86"/>
      <c r="C14" s="86"/>
      <c r="D14" s="105" t="s">
        <v>238</v>
      </c>
      <c r="E14" s="105"/>
      <c r="F14" s="105"/>
      <c r="G14" s="105"/>
      <c r="H14" s="10">
        <f>H15+H17+H23+H36+H44+H47+H55+H67+H68+H60+H57+H73</f>
        <v>610430.7999999999</v>
      </c>
      <c r="I14" s="10">
        <f>I15+I17+I23+I36+I44+I47+I55+I67+I68+I60+I57+I73</f>
        <v>293737.19999999995</v>
      </c>
    </row>
    <row r="15" spans="1:9" ht="18.75" customHeight="1">
      <c r="A15" s="86" t="s">
        <v>220</v>
      </c>
      <c r="B15" s="86"/>
      <c r="C15" s="86"/>
      <c r="D15" s="135" t="s">
        <v>210</v>
      </c>
      <c r="E15" s="135"/>
      <c r="F15" s="135"/>
      <c r="G15" s="135"/>
      <c r="H15" s="10">
        <f>H16</f>
        <v>465456</v>
      </c>
      <c r="I15" s="10">
        <f>I16</f>
        <v>216500.1</v>
      </c>
    </row>
    <row r="16" spans="1:9" ht="23.25" customHeight="1">
      <c r="A16" s="100" t="s">
        <v>242</v>
      </c>
      <c r="B16" s="100"/>
      <c r="C16" s="100"/>
      <c r="D16" s="101" t="s">
        <v>211</v>
      </c>
      <c r="E16" s="101"/>
      <c r="F16" s="101"/>
      <c r="G16" s="101"/>
      <c r="H16" s="13">
        <v>465456</v>
      </c>
      <c r="I16" s="13">
        <v>216500.1</v>
      </c>
    </row>
    <row r="17" spans="1:9" ht="49.5" customHeight="1">
      <c r="A17" s="86" t="s">
        <v>287</v>
      </c>
      <c r="B17" s="86"/>
      <c r="C17" s="86"/>
      <c r="D17" s="132" t="s">
        <v>288</v>
      </c>
      <c r="E17" s="133"/>
      <c r="F17" s="133"/>
      <c r="G17" s="134"/>
      <c r="H17" s="10">
        <f>H18</f>
        <v>3240.4</v>
      </c>
      <c r="I17" s="10">
        <f>I18</f>
        <v>1590.1000000000001</v>
      </c>
    </row>
    <row r="18" spans="1:9" ht="51" customHeight="1">
      <c r="A18" s="129" t="s">
        <v>290</v>
      </c>
      <c r="B18" s="130"/>
      <c r="C18" s="131"/>
      <c r="D18" s="122" t="s">
        <v>289</v>
      </c>
      <c r="E18" s="126"/>
      <c r="F18" s="126"/>
      <c r="G18" s="127"/>
      <c r="H18" s="13">
        <f>H19+H20+H21+H22</f>
        <v>3240.4</v>
      </c>
      <c r="I18" s="13">
        <f>I19+I20+I21+I22</f>
        <v>1590.1000000000001</v>
      </c>
    </row>
    <row r="19" spans="1:9" ht="99.75" customHeight="1">
      <c r="A19" s="129" t="s">
        <v>291</v>
      </c>
      <c r="B19" s="130"/>
      <c r="C19" s="131"/>
      <c r="D19" s="122" t="s">
        <v>332</v>
      </c>
      <c r="E19" s="126"/>
      <c r="F19" s="126"/>
      <c r="G19" s="127"/>
      <c r="H19" s="13">
        <v>1208.7</v>
      </c>
      <c r="I19" s="13">
        <v>689.1</v>
      </c>
    </row>
    <row r="20" spans="1:9" ht="121.5" customHeight="1">
      <c r="A20" s="129" t="s">
        <v>292</v>
      </c>
      <c r="B20" s="130"/>
      <c r="C20" s="131"/>
      <c r="D20" s="122" t="s">
        <v>333</v>
      </c>
      <c r="E20" s="126"/>
      <c r="F20" s="126"/>
      <c r="G20" s="127"/>
      <c r="H20" s="13">
        <v>9.3</v>
      </c>
      <c r="I20" s="13">
        <v>5.2</v>
      </c>
    </row>
    <row r="21" spans="1:9" ht="100.5" customHeight="1">
      <c r="A21" s="129" t="s">
        <v>293</v>
      </c>
      <c r="B21" s="130"/>
      <c r="C21" s="131"/>
      <c r="D21" s="122" t="s">
        <v>334</v>
      </c>
      <c r="E21" s="126"/>
      <c r="F21" s="126"/>
      <c r="G21" s="127"/>
      <c r="H21" s="13">
        <v>2209.3</v>
      </c>
      <c r="I21" s="13">
        <v>1039</v>
      </c>
    </row>
    <row r="22" spans="1:9" ht="102.75" customHeight="1">
      <c r="A22" s="129" t="s">
        <v>294</v>
      </c>
      <c r="B22" s="130"/>
      <c r="C22" s="131"/>
      <c r="D22" s="122" t="s">
        <v>335</v>
      </c>
      <c r="E22" s="126"/>
      <c r="F22" s="126"/>
      <c r="G22" s="127"/>
      <c r="H22" s="13">
        <v>-186.9</v>
      </c>
      <c r="I22" s="13">
        <v>-143.2</v>
      </c>
    </row>
    <row r="23" spans="1:9" ht="21" customHeight="1">
      <c r="A23" s="86" t="s">
        <v>221</v>
      </c>
      <c r="B23" s="86"/>
      <c r="C23" s="86"/>
      <c r="D23" s="121" t="s">
        <v>212</v>
      </c>
      <c r="E23" s="121"/>
      <c r="F23" s="121"/>
      <c r="G23" s="121"/>
      <c r="H23" s="10">
        <f>H24+H29+H32+H34</f>
        <v>63081</v>
      </c>
      <c r="I23" s="10">
        <f>I24+I29+I32+I34</f>
        <v>32994.399999999994</v>
      </c>
    </row>
    <row r="24" spans="1:9" ht="31.5" customHeight="1">
      <c r="A24" s="94" t="s">
        <v>295</v>
      </c>
      <c r="B24" s="107"/>
      <c r="C24" s="108"/>
      <c r="D24" s="97" t="s">
        <v>300</v>
      </c>
      <c r="E24" s="98"/>
      <c r="F24" s="98"/>
      <c r="G24" s="99"/>
      <c r="H24" s="13">
        <f>H25+H27+H28</f>
        <v>14480</v>
      </c>
      <c r="I24" s="13">
        <f>I25+I26+I27+I28</f>
        <v>8616.9</v>
      </c>
    </row>
    <row r="25" spans="1:9" ht="52.5" customHeight="1">
      <c r="A25" s="94" t="s">
        <v>296</v>
      </c>
      <c r="B25" s="95"/>
      <c r="C25" s="96"/>
      <c r="D25" s="97" t="s">
        <v>298</v>
      </c>
      <c r="E25" s="98"/>
      <c r="F25" s="98"/>
      <c r="G25" s="99"/>
      <c r="H25" s="13">
        <v>11488</v>
      </c>
      <c r="I25" s="13">
        <v>6743.9</v>
      </c>
    </row>
    <row r="26" spans="1:9" ht="69.75" customHeight="1">
      <c r="A26" s="94" t="s">
        <v>271</v>
      </c>
      <c r="B26" s="95"/>
      <c r="C26" s="96"/>
      <c r="D26" s="97" t="s">
        <v>272</v>
      </c>
      <c r="E26" s="98"/>
      <c r="F26" s="98"/>
      <c r="G26" s="99"/>
      <c r="H26" s="13"/>
      <c r="I26" s="13">
        <v>0.3</v>
      </c>
    </row>
    <row r="27" spans="1:9" ht="81.75" customHeight="1">
      <c r="A27" s="94" t="s">
        <v>297</v>
      </c>
      <c r="B27" s="95"/>
      <c r="C27" s="96"/>
      <c r="D27" s="97" t="s">
        <v>299</v>
      </c>
      <c r="E27" s="110"/>
      <c r="F27" s="110"/>
      <c r="G27" s="111"/>
      <c r="H27" s="13">
        <v>1704</v>
      </c>
      <c r="I27" s="13">
        <v>1876.3</v>
      </c>
    </row>
    <row r="28" spans="1:9" ht="50.25" customHeight="1">
      <c r="A28" s="94" t="s">
        <v>301</v>
      </c>
      <c r="B28" s="95"/>
      <c r="C28" s="96"/>
      <c r="D28" s="97" t="s">
        <v>302</v>
      </c>
      <c r="E28" s="98"/>
      <c r="F28" s="98"/>
      <c r="G28" s="99"/>
      <c r="H28" s="13">
        <v>1288</v>
      </c>
      <c r="I28" s="13">
        <v>-3.6</v>
      </c>
    </row>
    <row r="29" spans="1:9" ht="30.75" customHeight="1">
      <c r="A29" s="100" t="s">
        <v>279</v>
      </c>
      <c r="B29" s="100"/>
      <c r="C29" s="100"/>
      <c r="D29" s="101" t="s">
        <v>229</v>
      </c>
      <c r="E29" s="101"/>
      <c r="F29" s="101"/>
      <c r="G29" s="101"/>
      <c r="H29" s="13">
        <f>H30+H31</f>
        <v>44791</v>
      </c>
      <c r="I29" s="13">
        <f>I30+I31</f>
        <v>22288.2</v>
      </c>
    </row>
    <row r="30" spans="1:9" ht="33.75" customHeight="1">
      <c r="A30" s="100" t="s">
        <v>277</v>
      </c>
      <c r="B30" s="100"/>
      <c r="C30" s="100"/>
      <c r="D30" s="101" t="s">
        <v>229</v>
      </c>
      <c r="E30" s="101"/>
      <c r="F30" s="101"/>
      <c r="G30" s="101"/>
      <c r="H30" s="13">
        <v>44791</v>
      </c>
      <c r="I30" s="13">
        <v>22277.9</v>
      </c>
    </row>
    <row r="31" spans="1:9" ht="51.75" customHeight="1">
      <c r="A31" s="94" t="s">
        <v>303</v>
      </c>
      <c r="B31" s="95"/>
      <c r="C31" s="96"/>
      <c r="D31" s="97" t="s">
        <v>304</v>
      </c>
      <c r="E31" s="98"/>
      <c r="F31" s="98"/>
      <c r="G31" s="99"/>
      <c r="H31" s="13">
        <v>0</v>
      </c>
      <c r="I31" s="13">
        <v>10.3</v>
      </c>
    </row>
    <row r="32" spans="1:9" ht="19.5" customHeight="1">
      <c r="A32" s="100" t="s">
        <v>280</v>
      </c>
      <c r="B32" s="100"/>
      <c r="C32" s="100"/>
      <c r="D32" s="102" t="s">
        <v>222</v>
      </c>
      <c r="E32" s="102"/>
      <c r="F32" s="102"/>
      <c r="G32" s="102"/>
      <c r="H32" s="13">
        <f>H33</f>
        <v>2435</v>
      </c>
      <c r="I32" s="13">
        <f>I33</f>
        <v>1120.8</v>
      </c>
    </row>
    <row r="33" spans="1:9" ht="18" customHeight="1">
      <c r="A33" s="100" t="s">
        <v>278</v>
      </c>
      <c r="B33" s="100"/>
      <c r="C33" s="100"/>
      <c r="D33" s="102" t="s">
        <v>222</v>
      </c>
      <c r="E33" s="102"/>
      <c r="F33" s="102"/>
      <c r="G33" s="102"/>
      <c r="H33" s="13">
        <v>2435</v>
      </c>
      <c r="I33" s="13">
        <v>1120.8</v>
      </c>
    </row>
    <row r="34" spans="1:9" ht="30.75" customHeight="1">
      <c r="A34" s="100" t="s">
        <v>283</v>
      </c>
      <c r="B34" s="100"/>
      <c r="C34" s="100"/>
      <c r="D34" s="97" t="s">
        <v>284</v>
      </c>
      <c r="E34" s="98"/>
      <c r="F34" s="98"/>
      <c r="G34" s="99"/>
      <c r="H34" s="13">
        <f>H35</f>
        <v>1375</v>
      </c>
      <c r="I34" s="13">
        <f>I35</f>
        <v>968.5</v>
      </c>
    </row>
    <row r="35" spans="1:9" ht="48" customHeight="1">
      <c r="A35" s="100" t="s">
        <v>286</v>
      </c>
      <c r="B35" s="100"/>
      <c r="C35" s="100"/>
      <c r="D35" s="102" t="s">
        <v>285</v>
      </c>
      <c r="E35" s="102"/>
      <c r="F35" s="102"/>
      <c r="G35" s="102"/>
      <c r="H35" s="13">
        <v>1375</v>
      </c>
      <c r="I35" s="13">
        <v>968.5</v>
      </c>
    </row>
    <row r="36" spans="1:9" ht="21" customHeight="1">
      <c r="A36" s="128" t="s">
        <v>223</v>
      </c>
      <c r="B36" s="125"/>
      <c r="C36" s="125"/>
      <c r="D36" s="121" t="s">
        <v>213</v>
      </c>
      <c r="E36" s="121"/>
      <c r="F36" s="121"/>
      <c r="G36" s="121"/>
      <c r="H36" s="10">
        <f>H37+H39</f>
        <v>17207.1</v>
      </c>
      <c r="I36" s="10">
        <f>I37+I39</f>
        <v>9584.5</v>
      </c>
    </row>
    <row r="37" spans="1:9" ht="18" customHeight="1">
      <c r="A37" s="125" t="s">
        <v>243</v>
      </c>
      <c r="B37" s="125"/>
      <c r="C37" s="125"/>
      <c r="D37" s="101" t="s">
        <v>214</v>
      </c>
      <c r="E37" s="101"/>
      <c r="F37" s="101"/>
      <c r="G37" s="101"/>
      <c r="H37" s="13">
        <f>H38</f>
        <v>3200</v>
      </c>
      <c r="I37" s="13">
        <f>I38</f>
        <v>844.2</v>
      </c>
    </row>
    <row r="38" spans="1:9" ht="66.75" customHeight="1">
      <c r="A38" s="125" t="s">
        <v>249</v>
      </c>
      <c r="B38" s="125"/>
      <c r="C38" s="125"/>
      <c r="D38" s="101" t="s">
        <v>250</v>
      </c>
      <c r="E38" s="101"/>
      <c r="F38" s="101"/>
      <c r="G38" s="101"/>
      <c r="H38" s="13">
        <v>3200</v>
      </c>
      <c r="I38" s="13">
        <v>844.2</v>
      </c>
    </row>
    <row r="39" spans="1:9" ht="22.5" customHeight="1">
      <c r="A39" s="125" t="s">
        <v>244</v>
      </c>
      <c r="B39" s="125"/>
      <c r="C39" s="125"/>
      <c r="D39" s="101" t="s">
        <v>215</v>
      </c>
      <c r="E39" s="101"/>
      <c r="F39" s="101"/>
      <c r="G39" s="101"/>
      <c r="H39" s="13">
        <f>H40+H42</f>
        <v>14007.1</v>
      </c>
      <c r="I39" s="13">
        <f>I40+I42</f>
        <v>8740.3</v>
      </c>
    </row>
    <row r="40" spans="1:9" ht="21" customHeight="1">
      <c r="A40" s="97" t="s">
        <v>337</v>
      </c>
      <c r="B40" s="98"/>
      <c r="C40" s="99"/>
      <c r="D40" s="122" t="s">
        <v>336</v>
      </c>
      <c r="E40" s="126"/>
      <c r="F40" s="126"/>
      <c r="G40" s="127"/>
      <c r="H40" s="13">
        <f>H41</f>
        <v>12134.1</v>
      </c>
      <c r="I40" s="13">
        <f>I41</f>
        <v>8391.9</v>
      </c>
    </row>
    <row r="41" spans="1:9" ht="49.5" customHeight="1">
      <c r="A41" s="125" t="s">
        <v>338</v>
      </c>
      <c r="B41" s="125"/>
      <c r="C41" s="125"/>
      <c r="D41" s="122" t="s">
        <v>339</v>
      </c>
      <c r="E41" s="126"/>
      <c r="F41" s="126"/>
      <c r="G41" s="127"/>
      <c r="H41" s="13">
        <v>12134.1</v>
      </c>
      <c r="I41" s="13">
        <v>8391.9</v>
      </c>
    </row>
    <row r="42" spans="1:9" ht="21.75" customHeight="1">
      <c r="A42" s="125" t="s">
        <v>340</v>
      </c>
      <c r="B42" s="125"/>
      <c r="C42" s="125"/>
      <c r="D42" s="122" t="s">
        <v>341</v>
      </c>
      <c r="E42" s="126"/>
      <c r="F42" s="126"/>
      <c r="G42" s="127"/>
      <c r="H42" s="13">
        <f>H43</f>
        <v>1873</v>
      </c>
      <c r="I42" s="13">
        <f>I43</f>
        <v>348.4</v>
      </c>
    </row>
    <row r="43" spans="1:9" ht="48" customHeight="1">
      <c r="A43" s="125" t="s">
        <v>342</v>
      </c>
      <c r="B43" s="125"/>
      <c r="C43" s="125"/>
      <c r="D43" s="122" t="s">
        <v>343</v>
      </c>
      <c r="E43" s="126"/>
      <c r="F43" s="126"/>
      <c r="G43" s="127"/>
      <c r="H43" s="13">
        <v>1873</v>
      </c>
      <c r="I43" s="13">
        <v>348.4</v>
      </c>
    </row>
    <row r="44" spans="1:9" ht="23.25" customHeight="1">
      <c r="A44" s="86" t="s">
        <v>224</v>
      </c>
      <c r="B44" s="86"/>
      <c r="C44" s="86"/>
      <c r="D44" s="115" t="s">
        <v>216</v>
      </c>
      <c r="E44" s="115"/>
      <c r="F44" s="115"/>
      <c r="G44" s="115"/>
      <c r="H44" s="10">
        <f>H45+H46</f>
        <v>8050</v>
      </c>
      <c r="I44" s="10">
        <f>I45+I46</f>
        <v>3950.2</v>
      </c>
    </row>
    <row r="45" spans="1:9" ht="51.75" customHeight="1">
      <c r="A45" s="125" t="s">
        <v>251</v>
      </c>
      <c r="B45" s="125"/>
      <c r="C45" s="125"/>
      <c r="D45" s="97" t="s">
        <v>252</v>
      </c>
      <c r="E45" s="98"/>
      <c r="F45" s="98"/>
      <c r="G45" s="99"/>
      <c r="H45" s="13">
        <v>8000</v>
      </c>
      <c r="I45" s="13">
        <v>3935.2</v>
      </c>
    </row>
    <row r="46" spans="1:9" ht="52.5" customHeight="1">
      <c r="A46" s="125" t="s">
        <v>253</v>
      </c>
      <c r="B46" s="125"/>
      <c r="C46" s="125"/>
      <c r="D46" s="97" t="s">
        <v>254</v>
      </c>
      <c r="E46" s="98"/>
      <c r="F46" s="98"/>
      <c r="G46" s="99"/>
      <c r="H46" s="13">
        <v>50</v>
      </c>
      <c r="I46" s="13">
        <v>15</v>
      </c>
    </row>
    <row r="47" spans="1:9" ht="50.25" customHeight="1">
      <c r="A47" s="86" t="s">
        <v>225</v>
      </c>
      <c r="B47" s="86"/>
      <c r="C47" s="86"/>
      <c r="D47" s="121" t="s">
        <v>230</v>
      </c>
      <c r="E47" s="120"/>
      <c r="F47" s="120"/>
      <c r="G47" s="120"/>
      <c r="H47" s="10">
        <f>H48</f>
        <v>27401.600000000002</v>
      </c>
      <c r="I47" s="10">
        <f>I48</f>
        <v>9961.5</v>
      </c>
    </row>
    <row r="48" spans="1:9" ht="119.25" customHeight="1">
      <c r="A48" s="100" t="s">
        <v>255</v>
      </c>
      <c r="B48" s="100"/>
      <c r="C48" s="100"/>
      <c r="D48" s="122" t="s">
        <v>267</v>
      </c>
      <c r="E48" s="123"/>
      <c r="F48" s="123"/>
      <c r="G48" s="124"/>
      <c r="H48" s="13">
        <f>H49+H51+H53</f>
        <v>27401.600000000002</v>
      </c>
      <c r="I48" s="13">
        <f>I49+I51+I53</f>
        <v>9961.5</v>
      </c>
    </row>
    <row r="49" spans="1:9" ht="90" customHeight="1">
      <c r="A49" s="100" t="s">
        <v>256</v>
      </c>
      <c r="B49" s="100"/>
      <c r="C49" s="100"/>
      <c r="D49" s="101" t="s">
        <v>257</v>
      </c>
      <c r="E49" s="120"/>
      <c r="F49" s="120"/>
      <c r="G49" s="120"/>
      <c r="H49" s="13">
        <f>H50</f>
        <v>26478.2</v>
      </c>
      <c r="I49" s="13">
        <f>I50</f>
        <v>8993.8</v>
      </c>
    </row>
    <row r="50" spans="1:9" ht="103.5" customHeight="1">
      <c r="A50" s="100" t="s">
        <v>281</v>
      </c>
      <c r="B50" s="100"/>
      <c r="C50" s="100"/>
      <c r="D50" s="101" t="s">
        <v>239</v>
      </c>
      <c r="E50" s="120"/>
      <c r="F50" s="120"/>
      <c r="G50" s="120"/>
      <c r="H50" s="13">
        <v>26478.2</v>
      </c>
      <c r="I50" s="13">
        <v>8993.8</v>
      </c>
    </row>
    <row r="51" spans="1:9" ht="119.25" customHeight="1">
      <c r="A51" s="100" t="s">
        <v>258</v>
      </c>
      <c r="B51" s="100"/>
      <c r="C51" s="100"/>
      <c r="D51" s="101" t="s">
        <v>268</v>
      </c>
      <c r="E51" s="120"/>
      <c r="F51" s="120"/>
      <c r="G51" s="120"/>
      <c r="H51" s="13">
        <f>H52</f>
        <v>923.4</v>
      </c>
      <c r="I51" s="13">
        <f>I52</f>
        <v>967.5</v>
      </c>
    </row>
    <row r="52" spans="1:9" ht="108" customHeight="1">
      <c r="A52" s="100" t="s">
        <v>247</v>
      </c>
      <c r="B52" s="100"/>
      <c r="C52" s="100"/>
      <c r="D52" s="101" t="s">
        <v>276</v>
      </c>
      <c r="E52" s="120"/>
      <c r="F52" s="120"/>
      <c r="G52" s="120"/>
      <c r="H52" s="13">
        <v>923.4</v>
      </c>
      <c r="I52" s="13">
        <v>967.5</v>
      </c>
    </row>
    <row r="53" spans="1:9" ht="60" customHeight="1">
      <c r="A53" s="100" t="s">
        <v>98</v>
      </c>
      <c r="B53" s="100"/>
      <c r="C53" s="100"/>
      <c r="D53" s="101" t="s">
        <v>8</v>
      </c>
      <c r="E53" s="120"/>
      <c r="F53" s="120"/>
      <c r="G53" s="120"/>
      <c r="H53" s="13">
        <f>H54</f>
        <v>0</v>
      </c>
      <c r="I53" s="13">
        <f>I54</f>
        <v>0.2</v>
      </c>
    </row>
    <row r="54" spans="1:9" ht="150" customHeight="1">
      <c r="A54" s="100" t="s">
        <v>100</v>
      </c>
      <c r="B54" s="100"/>
      <c r="C54" s="100"/>
      <c r="D54" s="101" t="s">
        <v>99</v>
      </c>
      <c r="E54" s="120"/>
      <c r="F54" s="120"/>
      <c r="G54" s="120"/>
      <c r="H54" s="13">
        <v>0</v>
      </c>
      <c r="I54" s="13">
        <v>0.2</v>
      </c>
    </row>
    <row r="55" spans="1:9" ht="40.5" customHeight="1">
      <c r="A55" s="86" t="s">
        <v>228</v>
      </c>
      <c r="B55" s="86"/>
      <c r="C55" s="86"/>
      <c r="D55" s="109" t="s">
        <v>231</v>
      </c>
      <c r="E55" s="110"/>
      <c r="F55" s="110"/>
      <c r="G55" s="111"/>
      <c r="H55" s="10">
        <f>H56</f>
        <v>1345.4</v>
      </c>
      <c r="I55" s="10">
        <f>I56</f>
        <v>608.2</v>
      </c>
    </row>
    <row r="56" spans="1:9" ht="39" customHeight="1">
      <c r="A56" s="100" t="s">
        <v>245</v>
      </c>
      <c r="B56" s="100"/>
      <c r="C56" s="100"/>
      <c r="D56" s="117" t="s">
        <v>232</v>
      </c>
      <c r="E56" s="118"/>
      <c r="F56" s="118"/>
      <c r="G56" s="119"/>
      <c r="H56" s="13">
        <v>1345.4</v>
      </c>
      <c r="I56" s="13">
        <v>608.2</v>
      </c>
    </row>
    <row r="57" spans="1:9" ht="30.75" customHeight="1">
      <c r="A57" s="86" t="s">
        <v>12</v>
      </c>
      <c r="B57" s="86"/>
      <c r="C57" s="86"/>
      <c r="D57" s="87" t="s">
        <v>13</v>
      </c>
      <c r="E57" s="115"/>
      <c r="F57" s="115"/>
      <c r="G57" s="115"/>
      <c r="H57" s="10">
        <f>H59</f>
        <v>163.6</v>
      </c>
      <c r="I57" s="10">
        <f>I59</f>
        <v>163.6</v>
      </c>
    </row>
    <row r="58" spans="1:9" ht="24" customHeight="1">
      <c r="A58" s="100" t="s">
        <v>14</v>
      </c>
      <c r="B58" s="100"/>
      <c r="C58" s="100"/>
      <c r="D58" s="102" t="s">
        <v>31</v>
      </c>
      <c r="E58" s="116"/>
      <c r="F58" s="116"/>
      <c r="G58" s="116"/>
      <c r="H58" s="13">
        <f>H59</f>
        <v>163.6</v>
      </c>
      <c r="I58" s="13">
        <f>I59</f>
        <v>163.6</v>
      </c>
    </row>
    <row r="59" spans="1:9" ht="39" customHeight="1">
      <c r="A59" s="100" t="s">
        <v>15</v>
      </c>
      <c r="B59" s="100"/>
      <c r="C59" s="100"/>
      <c r="D59" s="102" t="s">
        <v>32</v>
      </c>
      <c r="E59" s="116"/>
      <c r="F59" s="116"/>
      <c r="G59" s="116"/>
      <c r="H59" s="13">
        <v>163.6</v>
      </c>
      <c r="I59" s="13">
        <v>163.6</v>
      </c>
    </row>
    <row r="60" spans="1:9" ht="38.25" customHeight="1">
      <c r="A60" s="86" t="s">
        <v>542</v>
      </c>
      <c r="B60" s="86"/>
      <c r="C60" s="86"/>
      <c r="D60" s="109" t="s">
        <v>543</v>
      </c>
      <c r="E60" s="110"/>
      <c r="F60" s="110"/>
      <c r="G60" s="111"/>
      <c r="H60" s="10">
        <f>H61+H64</f>
        <v>619.9</v>
      </c>
      <c r="I60" s="10">
        <f>I61+I64</f>
        <v>451.2</v>
      </c>
    </row>
    <row r="61" spans="1:9" ht="106.5" customHeight="1">
      <c r="A61" s="83" t="s">
        <v>105</v>
      </c>
      <c r="B61" s="84"/>
      <c r="C61" s="85"/>
      <c r="D61" s="97" t="s">
        <v>106</v>
      </c>
      <c r="E61" s="98"/>
      <c r="F61" s="98"/>
      <c r="G61" s="99"/>
      <c r="H61" s="13">
        <f>H62</f>
        <v>619.9</v>
      </c>
      <c r="I61" s="13">
        <f>I62</f>
        <v>309.9</v>
      </c>
    </row>
    <row r="62" spans="1:9" ht="125.25" customHeight="1">
      <c r="A62" s="83" t="s">
        <v>107</v>
      </c>
      <c r="B62" s="84"/>
      <c r="C62" s="85"/>
      <c r="D62" s="97" t="s">
        <v>108</v>
      </c>
      <c r="E62" s="98"/>
      <c r="F62" s="98"/>
      <c r="G62" s="99"/>
      <c r="H62" s="13">
        <f>H63</f>
        <v>619.9</v>
      </c>
      <c r="I62" s="13">
        <f>I63</f>
        <v>309.9</v>
      </c>
    </row>
    <row r="63" spans="1:9" ht="120" customHeight="1">
      <c r="A63" s="83" t="s">
        <v>109</v>
      </c>
      <c r="B63" s="84"/>
      <c r="C63" s="85"/>
      <c r="D63" s="97" t="s">
        <v>110</v>
      </c>
      <c r="E63" s="98"/>
      <c r="F63" s="98"/>
      <c r="G63" s="99"/>
      <c r="H63" s="13">
        <v>619.9</v>
      </c>
      <c r="I63" s="13">
        <v>309.9</v>
      </c>
    </row>
    <row r="64" spans="1:9" ht="52.5" customHeight="1">
      <c r="A64" s="83" t="s">
        <v>1</v>
      </c>
      <c r="B64" s="84"/>
      <c r="C64" s="85"/>
      <c r="D64" s="97" t="s">
        <v>0</v>
      </c>
      <c r="E64" s="98"/>
      <c r="F64" s="98"/>
      <c r="G64" s="99"/>
      <c r="H64" s="13">
        <f>H65</f>
        <v>0</v>
      </c>
      <c r="I64" s="13">
        <f>I65</f>
        <v>141.3</v>
      </c>
    </row>
    <row r="65" spans="1:9" ht="61.5" customHeight="1">
      <c r="A65" s="83" t="s">
        <v>51</v>
      </c>
      <c r="B65" s="84"/>
      <c r="C65" s="85"/>
      <c r="D65" s="97" t="s">
        <v>9</v>
      </c>
      <c r="E65" s="98"/>
      <c r="F65" s="98"/>
      <c r="G65" s="99"/>
      <c r="H65" s="13">
        <f>H66</f>
        <v>0</v>
      </c>
      <c r="I65" s="13">
        <f>I66</f>
        <v>141.3</v>
      </c>
    </row>
    <row r="66" spans="1:9" ht="72.75" customHeight="1">
      <c r="A66" s="83" t="s">
        <v>544</v>
      </c>
      <c r="B66" s="84"/>
      <c r="C66" s="85"/>
      <c r="D66" s="97" t="s">
        <v>545</v>
      </c>
      <c r="E66" s="98"/>
      <c r="F66" s="98"/>
      <c r="G66" s="99"/>
      <c r="H66" s="13">
        <v>0</v>
      </c>
      <c r="I66" s="13">
        <v>141.3</v>
      </c>
    </row>
    <row r="67" spans="1:9" ht="28.5" customHeight="1">
      <c r="A67" s="86" t="s">
        <v>226</v>
      </c>
      <c r="B67" s="86"/>
      <c r="C67" s="86"/>
      <c r="D67" s="115" t="s">
        <v>217</v>
      </c>
      <c r="E67" s="115"/>
      <c r="F67" s="115"/>
      <c r="G67" s="115"/>
      <c r="H67" s="10">
        <v>11246.2</v>
      </c>
      <c r="I67" s="10">
        <v>9350.8</v>
      </c>
    </row>
    <row r="68" spans="1:9" ht="28.5" customHeight="1">
      <c r="A68" s="86" t="s">
        <v>234</v>
      </c>
      <c r="B68" s="86"/>
      <c r="C68" s="86"/>
      <c r="D68" s="115" t="s">
        <v>235</v>
      </c>
      <c r="E68" s="115"/>
      <c r="F68" s="115"/>
      <c r="G68" s="115"/>
      <c r="H68" s="10">
        <f>H71+H69</f>
        <v>9019.1</v>
      </c>
      <c r="I68" s="10">
        <f>I71+I69</f>
        <v>4982.099999999999</v>
      </c>
    </row>
    <row r="69" spans="1:9" ht="24" customHeight="1">
      <c r="A69" s="100" t="s">
        <v>33</v>
      </c>
      <c r="B69" s="100"/>
      <c r="C69" s="100"/>
      <c r="D69" s="116" t="s">
        <v>35</v>
      </c>
      <c r="E69" s="116"/>
      <c r="F69" s="116"/>
      <c r="G69" s="116"/>
      <c r="H69" s="13">
        <f>H70</f>
        <v>0</v>
      </c>
      <c r="I69" s="13">
        <f>I70</f>
        <v>17.2</v>
      </c>
    </row>
    <row r="70" spans="1:9" ht="39.75" customHeight="1">
      <c r="A70" s="100" t="s">
        <v>34</v>
      </c>
      <c r="B70" s="100"/>
      <c r="C70" s="100"/>
      <c r="D70" s="97" t="s">
        <v>36</v>
      </c>
      <c r="E70" s="98"/>
      <c r="F70" s="98"/>
      <c r="G70" s="99"/>
      <c r="H70" s="13">
        <v>0</v>
      </c>
      <c r="I70" s="13">
        <v>17.2</v>
      </c>
    </row>
    <row r="71" spans="1:9" ht="27" customHeight="1">
      <c r="A71" s="100" t="s">
        <v>259</v>
      </c>
      <c r="B71" s="100"/>
      <c r="C71" s="100"/>
      <c r="D71" s="116" t="s">
        <v>260</v>
      </c>
      <c r="E71" s="116"/>
      <c r="F71" s="116"/>
      <c r="G71" s="116"/>
      <c r="H71" s="13">
        <f>H72</f>
        <v>9019.1</v>
      </c>
      <c r="I71" s="13">
        <f>I72</f>
        <v>4964.9</v>
      </c>
    </row>
    <row r="72" spans="1:9" ht="38.25" customHeight="1">
      <c r="A72" s="100" t="s">
        <v>240</v>
      </c>
      <c r="B72" s="100"/>
      <c r="C72" s="100"/>
      <c r="D72" s="97" t="s">
        <v>241</v>
      </c>
      <c r="E72" s="98"/>
      <c r="F72" s="98"/>
      <c r="G72" s="99"/>
      <c r="H72" s="13">
        <v>9019.1</v>
      </c>
      <c r="I72" s="13">
        <v>4964.9</v>
      </c>
    </row>
    <row r="73" spans="1:9" ht="54.75" customHeight="1">
      <c r="A73" s="86" t="s">
        <v>111</v>
      </c>
      <c r="B73" s="86"/>
      <c r="C73" s="86"/>
      <c r="D73" s="109" t="s">
        <v>112</v>
      </c>
      <c r="E73" s="110"/>
      <c r="F73" s="110"/>
      <c r="G73" s="111"/>
      <c r="H73" s="10">
        <f>H75</f>
        <v>3600.5</v>
      </c>
      <c r="I73" s="10">
        <f>I75</f>
        <v>3600.5</v>
      </c>
    </row>
    <row r="74" spans="1:9" ht="87.75" customHeight="1">
      <c r="A74" s="100" t="s">
        <v>113</v>
      </c>
      <c r="B74" s="100"/>
      <c r="C74" s="100"/>
      <c r="D74" s="102" t="s">
        <v>10</v>
      </c>
      <c r="E74" s="116"/>
      <c r="F74" s="116"/>
      <c r="G74" s="116"/>
      <c r="H74" s="13">
        <f>H75</f>
        <v>3600.5</v>
      </c>
      <c r="I74" s="13">
        <f>I75</f>
        <v>3600.5</v>
      </c>
    </row>
    <row r="75" spans="1:9" ht="57.75" customHeight="1">
      <c r="A75" s="100" t="s">
        <v>114</v>
      </c>
      <c r="B75" s="100"/>
      <c r="C75" s="100"/>
      <c r="D75" s="102" t="s">
        <v>11</v>
      </c>
      <c r="E75" s="116"/>
      <c r="F75" s="116"/>
      <c r="G75" s="116"/>
      <c r="H75" s="13">
        <v>3600.5</v>
      </c>
      <c r="I75" s="13">
        <v>3600.5</v>
      </c>
    </row>
    <row r="76" spans="1:9" ht="27.75" customHeight="1">
      <c r="A76" s="86" t="s">
        <v>227</v>
      </c>
      <c r="B76" s="86"/>
      <c r="C76" s="86"/>
      <c r="D76" s="115" t="s">
        <v>218</v>
      </c>
      <c r="E76" s="115"/>
      <c r="F76" s="115"/>
      <c r="G76" s="115"/>
      <c r="H76" s="10">
        <f>H77+H109</f>
        <v>192069.5</v>
      </c>
      <c r="I76" s="10">
        <f>I77+I109</f>
        <v>48673.200000000004</v>
      </c>
    </row>
    <row r="77" spans="1:9" ht="54" customHeight="1">
      <c r="A77" s="86" t="s">
        <v>261</v>
      </c>
      <c r="B77" s="86"/>
      <c r="C77" s="86"/>
      <c r="D77" s="109" t="s">
        <v>262</v>
      </c>
      <c r="E77" s="110"/>
      <c r="F77" s="110"/>
      <c r="G77" s="111"/>
      <c r="H77" s="10">
        <f>H78+H81+H102</f>
        <v>192599</v>
      </c>
      <c r="I77" s="10">
        <f>I78+I81+I102</f>
        <v>49202.700000000004</v>
      </c>
    </row>
    <row r="78" spans="1:9" ht="36.75" customHeight="1">
      <c r="A78" s="86" t="s">
        <v>346</v>
      </c>
      <c r="B78" s="86"/>
      <c r="C78" s="86"/>
      <c r="D78" s="87" t="s">
        <v>344</v>
      </c>
      <c r="E78" s="87"/>
      <c r="F78" s="87"/>
      <c r="G78" s="87"/>
      <c r="H78" s="10">
        <f>H79</f>
        <v>88235.7</v>
      </c>
      <c r="I78" s="10">
        <f>I79</f>
        <v>44117.4</v>
      </c>
    </row>
    <row r="79" spans="1:9" ht="37.5" customHeight="1">
      <c r="A79" s="86" t="s">
        <v>347</v>
      </c>
      <c r="B79" s="86"/>
      <c r="C79" s="86"/>
      <c r="D79" s="87" t="s">
        <v>263</v>
      </c>
      <c r="E79" s="87"/>
      <c r="F79" s="87"/>
      <c r="G79" s="87"/>
      <c r="H79" s="10">
        <f>H80</f>
        <v>88235.7</v>
      </c>
      <c r="I79" s="10">
        <f>I80</f>
        <v>44117.4</v>
      </c>
    </row>
    <row r="80" spans="1:9" ht="45.75" customHeight="1">
      <c r="A80" s="100" t="s">
        <v>348</v>
      </c>
      <c r="B80" s="100"/>
      <c r="C80" s="100"/>
      <c r="D80" s="102" t="s">
        <v>246</v>
      </c>
      <c r="E80" s="102"/>
      <c r="F80" s="102"/>
      <c r="G80" s="102"/>
      <c r="H80" s="13">
        <v>88235.7</v>
      </c>
      <c r="I80" s="13">
        <v>44117.4</v>
      </c>
    </row>
    <row r="81" spans="1:9" ht="59.25" customHeight="1">
      <c r="A81" s="86" t="s">
        <v>349</v>
      </c>
      <c r="B81" s="86"/>
      <c r="C81" s="86"/>
      <c r="D81" s="87" t="s">
        <v>282</v>
      </c>
      <c r="E81" s="87"/>
      <c r="F81" s="87"/>
      <c r="G81" s="87"/>
      <c r="H81" s="10">
        <f>H88+H82+H86</f>
        <v>99871.6</v>
      </c>
      <c r="I81" s="10">
        <f>I88+I82+I86</f>
        <v>2979.8</v>
      </c>
    </row>
    <row r="82" spans="1:9" ht="72.75" customHeight="1" hidden="1">
      <c r="A82" s="109" t="s">
        <v>361</v>
      </c>
      <c r="B82" s="110"/>
      <c r="C82" s="111"/>
      <c r="D82" s="109" t="s">
        <v>330</v>
      </c>
      <c r="E82" s="110"/>
      <c r="F82" s="110"/>
      <c r="G82" s="111"/>
      <c r="H82" s="10">
        <f>H83</f>
        <v>0</v>
      </c>
      <c r="I82" s="10">
        <f>I83</f>
        <v>0</v>
      </c>
    </row>
    <row r="83" spans="1:9" ht="75" customHeight="1" hidden="1">
      <c r="A83" s="109" t="s">
        <v>362</v>
      </c>
      <c r="B83" s="110"/>
      <c r="C83" s="111"/>
      <c r="D83" s="109" t="s">
        <v>331</v>
      </c>
      <c r="E83" s="110"/>
      <c r="F83" s="110"/>
      <c r="G83" s="111"/>
      <c r="H83" s="10">
        <f>H85+H84</f>
        <v>0</v>
      </c>
      <c r="I83" s="10">
        <f>I85+I84</f>
        <v>0</v>
      </c>
    </row>
    <row r="84" spans="1:9" ht="159" customHeight="1" hidden="1">
      <c r="A84" s="97" t="s">
        <v>359</v>
      </c>
      <c r="B84" s="98"/>
      <c r="C84" s="99"/>
      <c r="D84" s="112" t="s">
        <v>363</v>
      </c>
      <c r="E84" s="113"/>
      <c r="F84" s="113"/>
      <c r="G84" s="114"/>
      <c r="H84" s="13">
        <v>0</v>
      </c>
      <c r="I84" s="13">
        <v>0</v>
      </c>
    </row>
    <row r="85" spans="1:9" ht="243" customHeight="1" hidden="1">
      <c r="A85" s="97" t="s">
        <v>58</v>
      </c>
      <c r="B85" s="98"/>
      <c r="C85" s="99"/>
      <c r="D85" s="112" t="s">
        <v>59</v>
      </c>
      <c r="E85" s="113"/>
      <c r="F85" s="113"/>
      <c r="G85" s="114"/>
      <c r="H85" s="13">
        <v>0</v>
      </c>
      <c r="I85" s="13">
        <v>0</v>
      </c>
    </row>
    <row r="86" spans="1:9" ht="80.25" customHeight="1">
      <c r="A86" s="86" t="s">
        <v>16</v>
      </c>
      <c r="B86" s="86"/>
      <c r="C86" s="86"/>
      <c r="D86" s="87" t="s">
        <v>17</v>
      </c>
      <c r="E86" s="87"/>
      <c r="F86" s="87"/>
      <c r="G86" s="87"/>
      <c r="H86" s="10">
        <f>H87</f>
        <v>46790.2</v>
      </c>
      <c r="I86" s="10">
        <f>I87</f>
        <v>0</v>
      </c>
    </row>
    <row r="87" spans="1:9" ht="84.75" customHeight="1">
      <c r="A87" s="97" t="s">
        <v>18</v>
      </c>
      <c r="B87" s="98"/>
      <c r="C87" s="99"/>
      <c r="D87" s="112" t="s">
        <v>115</v>
      </c>
      <c r="E87" s="113"/>
      <c r="F87" s="113"/>
      <c r="G87" s="114"/>
      <c r="H87" s="13">
        <v>46790.2</v>
      </c>
      <c r="I87" s="13">
        <v>0</v>
      </c>
    </row>
    <row r="88" spans="1:9" ht="22.5" customHeight="1">
      <c r="A88" s="86" t="s">
        <v>350</v>
      </c>
      <c r="B88" s="86"/>
      <c r="C88" s="86"/>
      <c r="D88" s="87" t="s">
        <v>264</v>
      </c>
      <c r="E88" s="87"/>
      <c r="F88" s="87"/>
      <c r="G88" s="87"/>
      <c r="H88" s="10">
        <f>H89</f>
        <v>53081.4</v>
      </c>
      <c r="I88" s="10">
        <f>I89</f>
        <v>2979.8</v>
      </c>
    </row>
    <row r="89" spans="1:9" ht="42.75" customHeight="1">
      <c r="A89" s="86" t="s">
        <v>351</v>
      </c>
      <c r="B89" s="86"/>
      <c r="C89" s="86"/>
      <c r="D89" s="87" t="s">
        <v>266</v>
      </c>
      <c r="E89" s="87"/>
      <c r="F89" s="87"/>
      <c r="G89" s="87"/>
      <c r="H89" s="10">
        <f>SUM(H90:H101)</f>
        <v>53081.4</v>
      </c>
      <c r="I89" s="10">
        <f>SUM(I90:I101)</f>
        <v>2979.8</v>
      </c>
    </row>
    <row r="90" spans="1:9" ht="125.25" customHeight="1">
      <c r="A90" s="100" t="s">
        <v>352</v>
      </c>
      <c r="B90" s="100"/>
      <c r="C90" s="100"/>
      <c r="D90" s="97" t="s">
        <v>365</v>
      </c>
      <c r="E90" s="98"/>
      <c r="F90" s="98"/>
      <c r="G90" s="99"/>
      <c r="H90" s="13">
        <v>600</v>
      </c>
      <c r="I90" s="13">
        <v>0</v>
      </c>
    </row>
    <row r="91" spans="1:9" ht="78" customHeight="1" hidden="1">
      <c r="A91" s="100" t="s">
        <v>60</v>
      </c>
      <c r="B91" s="100"/>
      <c r="C91" s="100"/>
      <c r="D91" s="97" t="s">
        <v>61</v>
      </c>
      <c r="E91" s="98"/>
      <c r="F91" s="98"/>
      <c r="G91" s="99"/>
      <c r="H91" s="13">
        <v>0</v>
      </c>
      <c r="I91" s="13">
        <v>0</v>
      </c>
    </row>
    <row r="92" spans="1:9" ht="78" customHeight="1">
      <c r="A92" s="94" t="s">
        <v>273</v>
      </c>
      <c r="B92" s="95"/>
      <c r="C92" s="96"/>
      <c r="D92" s="97" t="s">
        <v>274</v>
      </c>
      <c r="E92" s="98"/>
      <c r="F92" s="98"/>
      <c r="G92" s="99"/>
      <c r="H92" s="13">
        <v>2979.8</v>
      </c>
      <c r="I92" s="13">
        <v>2979.8</v>
      </c>
    </row>
    <row r="93" spans="1:9" ht="111.75" customHeight="1">
      <c r="A93" s="100" t="s">
        <v>360</v>
      </c>
      <c r="B93" s="100"/>
      <c r="C93" s="100"/>
      <c r="D93" s="97" t="s">
        <v>364</v>
      </c>
      <c r="E93" s="98"/>
      <c r="F93" s="98"/>
      <c r="G93" s="99"/>
      <c r="H93" s="13">
        <v>41001</v>
      </c>
      <c r="I93" s="13">
        <v>0</v>
      </c>
    </row>
    <row r="94" spans="1:9" ht="63" customHeight="1">
      <c r="A94" s="100" t="s">
        <v>37</v>
      </c>
      <c r="B94" s="100"/>
      <c r="C94" s="100"/>
      <c r="D94" s="97" t="s">
        <v>38</v>
      </c>
      <c r="E94" s="98"/>
      <c r="F94" s="98"/>
      <c r="G94" s="99"/>
      <c r="H94" s="13">
        <v>3866.4</v>
      </c>
      <c r="I94" s="13">
        <v>0</v>
      </c>
    </row>
    <row r="95" spans="1:9" ht="153.75" customHeight="1">
      <c r="A95" s="100" t="s">
        <v>39</v>
      </c>
      <c r="B95" s="100"/>
      <c r="C95" s="100"/>
      <c r="D95" s="97" t="s">
        <v>275</v>
      </c>
      <c r="E95" s="98"/>
      <c r="F95" s="98"/>
      <c r="G95" s="99"/>
      <c r="H95" s="13">
        <v>465.1</v>
      </c>
      <c r="I95" s="13">
        <v>0</v>
      </c>
    </row>
    <row r="96" spans="1:9" ht="107.25" customHeight="1" hidden="1">
      <c r="A96" s="100" t="s">
        <v>62</v>
      </c>
      <c r="B96" s="100"/>
      <c r="C96" s="100"/>
      <c r="D96" s="97" t="s">
        <v>63</v>
      </c>
      <c r="E96" s="98"/>
      <c r="F96" s="98"/>
      <c r="G96" s="99"/>
      <c r="H96" s="13">
        <v>0</v>
      </c>
      <c r="I96" s="13">
        <v>0</v>
      </c>
    </row>
    <row r="97" spans="1:9" ht="165.75" customHeight="1" hidden="1">
      <c r="A97" s="100" t="s">
        <v>64</v>
      </c>
      <c r="B97" s="100"/>
      <c r="C97" s="100"/>
      <c r="D97" s="97" t="s">
        <v>65</v>
      </c>
      <c r="E97" s="98"/>
      <c r="F97" s="98"/>
      <c r="G97" s="99"/>
      <c r="H97" s="13">
        <v>0</v>
      </c>
      <c r="I97" s="13">
        <v>0</v>
      </c>
    </row>
    <row r="98" spans="1:9" ht="121.5" customHeight="1" hidden="1">
      <c r="A98" s="83" t="s">
        <v>66</v>
      </c>
      <c r="B98" s="84"/>
      <c r="C98" s="85"/>
      <c r="D98" s="97" t="s">
        <v>67</v>
      </c>
      <c r="E98" s="98"/>
      <c r="F98" s="98"/>
      <c r="G98" s="99"/>
      <c r="H98" s="13">
        <v>0</v>
      </c>
      <c r="I98" s="13">
        <v>0</v>
      </c>
    </row>
    <row r="99" spans="1:9" ht="108.75" customHeight="1" hidden="1">
      <c r="A99" s="83" t="s">
        <v>68</v>
      </c>
      <c r="B99" s="84"/>
      <c r="C99" s="85"/>
      <c r="D99" s="97" t="s">
        <v>102</v>
      </c>
      <c r="E99" s="98"/>
      <c r="F99" s="98"/>
      <c r="G99" s="99"/>
      <c r="H99" s="13">
        <v>0</v>
      </c>
      <c r="I99" s="13">
        <v>0</v>
      </c>
    </row>
    <row r="100" spans="1:9" ht="93.75" customHeight="1">
      <c r="A100" s="83" t="s">
        <v>103</v>
      </c>
      <c r="B100" s="84"/>
      <c r="C100" s="85"/>
      <c r="D100" s="97" t="s">
        <v>104</v>
      </c>
      <c r="E100" s="98"/>
      <c r="F100" s="98"/>
      <c r="G100" s="99"/>
      <c r="H100" s="13">
        <v>4169.1</v>
      </c>
      <c r="I100" s="13">
        <v>0</v>
      </c>
    </row>
    <row r="101" spans="1:9" ht="61.5" customHeight="1" hidden="1">
      <c r="A101" s="83" t="s">
        <v>49</v>
      </c>
      <c r="B101" s="84"/>
      <c r="C101" s="85"/>
      <c r="D101" s="97" t="s">
        <v>50</v>
      </c>
      <c r="E101" s="98"/>
      <c r="F101" s="98"/>
      <c r="G101" s="99"/>
      <c r="H101" s="13">
        <v>0</v>
      </c>
      <c r="I101" s="13">
        <v>0</v>
      </c>
    </row>
    <row r="102" spans="1:9" ht="40.5" customHeight="1">
      <c r="A102" s="86" t="s">
        <v>353</v>
      </c>
      <c r="B102" s="86"/>
      <c r="C102" s="86"/>
      <c r="D102" s="87" t="s">
        <v>345</v>
      </c>
      <c r="E102" s="87"/>
      <c r="F102" s="87"/>
      <c r="G102" s="87"/>
      <c r="H102" s="10">
        <f>H103+H108</f>
        <v>4491.700000000001</v>
      </c>
      <c r="I102" s="10">
        <f>I103+I108</f>
        <v>2105.5</v>
      </c>
    </row>
    <row r="103" spans="1:9" ht="54" customHeight="1">
      <c r="A103" s="86" t="s">
        <v>354</v>
      </c>
      <c r="B103" s="86"/>
      <c r="C103" s="86"/>
      <c r="D103" s="87" t="s">
        <v>248</v>
      </c>
      <c r="E103" s="87"/>
      <c r="F103" s="87"/>
      <c r="G103" s="87"/>
      <c r="H103" s="10">
        <f>H104</f>
        <v>4313.6</v>
      </c>
      <c r="I103" s="10">
        <f>I104</f>
        <v>1927.4</v>
      </c>
    </row>
    <row r="104" spans="1:9" ht="64.5" customHeight="1">
      <c r="A104" s="86" t="s">
        <v>355</v>
      </c>
      <c r="B104" s="86"/>
      <c r="C104" s="86"/>
      <c r="D104" s="87" t="s">
        <v>265</v>
      </c>
      <c r="E104" s="87"/>
      <c r="F104" s="87"/>
      <c r="G104" s="87"/>
      <c r="H104" s="10">
        <f>SUM(H105:H107)</f>
        <v>4313.6</v>
      </c>
      <c r="I104" s="10">
        <f>SUM(I105:I107)</f>
        <v>1927.4</v>
      </c>
    </row>
    <row r="105" spans="1:9" ht="99.75" customHeight="1">
      <c r="A105" s="100" t="s">
        <v>356</v>
      </c>
      <c r="B105" s="100"/>
      <c r="C105" s="100"/>
      <c r="D105" s="102" t="s">
        <v>367</v>
      </c>
      <c r="E105" s="102"/>
      <c r="F105" s="102"/>
      <c r="G105" s="102"/>
      <c r="H105" s="13">
        <v>2519.5</v>
      </c>
      <c r="I105" s="13">
        <v>1396.4</v>
      </c>
    </row>
    <row r="106" spans="1:9" ht="81.75" customHeight="1">
      <c r="A106" s="100" t="s">
        <v>357</v>
      </c>
      <c r="B106" s="100"/>
      <c r="C106" s="100"/>
      <c r="D106" s="102" t="s">
        <v>366</v>
      </c>
      <c r="E106" s="102"/>
      <c r="F106" s="102"/>
      <c r="G106" s="102"/>
      <c r="H106" s="13">
        <v>1182.1</v>
      </c>
      <c r="I106" s="13">
        <v>531</v>
      </c>
    </row>
    <row r="107" spans="1:9" ht="116.25" customHeight="1">
      <c r="A107" s="100" t="s">
        <v>358</v>
      </c>
      <c r="B107" s="100"/>
      <c r="C107" s="100"/>
      <c r="D107" s="97" t="s">
        <v>368</v>
      </c>
      <c r="E107" s="88"/>
      <c r="F107" s="88"/>
      <c r="G107" s="103"/>
      <c r="H107" s="13">
        <v>612</v>
      </c>
      <c r="I107" s="13">
        <v>0</v>
      </c>
    </row>
    <row r="108" spans="1:9" ht="90" customHeight="1">
      <c r="A108" s="106" t="s">
        <v>306</v>
      </c>
      <c r="B108" s="95"/>
      <c r="C108" s="96"/>
      <c r="D108" s="97" t="s">
        <v>305</v>
      </c>
      <c r="E108" s="98"/>
      <c r="F108" s="98"/>
      <c r="G108" s="99"/>
      <c r="H108" s="13">
        <v>178.1</v>
      </c>
      <c r="I108" s="13">
        <v>178.1</v>
      </c>
    </row>
    <row r="109" spans="1:9" ht="72.75" customHeight="1">
      <c r="A109" s="106" t="s">
        <v>307</v>
      </c>
      <c r="B109" s="107"/>
      <c r="C109" s="108"/>
      <c r="D109" s="109" t="s">
        <v>310</v>
      </c>
      <c r="E109" s="110"/>
      <c r="F109" s="110"/>
      <c r="G109" s="111"/>
      <c r="H109" s="10">
        <f>H110</f>
        <v>-529.5</v>
      </c>
      <c r="I109" s="10">
        <f>I110</f>
        <v>-529.5</v>
      </c>
    </row>
    <row r="110" spans="1:9" ht="71.25" customHeight="1">
      <c r="A110" s="106" t="s">
        <v>309</v>
      </c>
      <c r="B110" s="107"/>
      <c r="C110" s="108"/>
      <c r="D110" s="97" t="s">
        <v>308</v>
      </c>
      <c r="E110" s="98"/>
      <c r="F110" s="98"/>
      <c r="G110" s="99"/>
      <c r="H110" s="13">
        <v>-529.5</v>
      </c>
      <c r="I110" s="13">
        <v>-529.5</v>
      </c>
    </row>
    <row r="111" spans="1:9" ht="16.5">
      <c r="A111" s="104"/>
      <c r="B111" s="104"/>
      <c r="C111" s="104"/>
      <c r="D111" s="105" t="s">
        <v>233</v>
      </c>
      <c r="E111" s="105"/>
      <c r="F111" s="105"/>
      <c r="G111" s="105"/>
      <c r="H111" s="15">
        <f>H14+H76</f>
        <v>802500.2999999999</v>
      </c>
      <c r="I111" s="10">
        <f>I14+I76</f>
        <v>342410.39999999997</v>
      </c>
    </row>
    <row r="112" spans="3:8" ht="16.5">
      <c r="C112" s="16"/>
      <c r="G112" s="6"/>
      <c r="H112" s="16"/>
    </row>
    <row r="113" spans="3:8" ht="16.5">
      <c r="C113" s="16"/>
      <c r="G113" s="6"/>
      <c r="H113" s="16"/>
    </row>
  </sheetData>
  <sheetProtection/>
  <mergeCells count="208">
    <mergeCell ref="A92:C92"/>
    <mergeCell ref="D92:G92"/>
    <mergeCell ref="H5:I5"/>
    <mergeCell ref="H6:I6"/>
    <mergeCell ref="A10:I10"/>
    <mergeCell ref="A8:I8"/>
    <mergeCell ref="A9:I9"/>
    <mergeCell ref="A12:C13"/>
    <mergeCell ref="D12:G13"/>
    <mergeCell ref="H12:I12"/>
    <mergeCell ref="H1:I1"/>
    <mergeCell ref="H2:I2"/>
    <mergeCell ref="H3:I3"/>
    <mergeCell ref="H4:I4"/>
    <mergeCell ref="A17:C17"/>
    <mergeCell ref="D17:G17"/>
    <mergeCell ref="A14:C14"/>
    <mergeCell ref="A18:C18"/>
    <mergeCell ref="D18:G18"/>
    <mergeCell ref="D14:G14"/>
    <mergeCell ref="A15:C15"/>
    <mergeCell ref="D15:G15"/>
    <mergeCell ref="A16:C16"/>
    <mergeCell ref="D16:G16"/>
    <mergeCell ref="A19:C19"/>
    <mergeCell ref="D19:G19"/>
    <mergeCell ref="A20:C20"/>
    <mergeCell ref="D20:G20"/>
    <mergeCell ref="A27:C27"/>
    <mergeCell ref="D27:G27"/>
    <mergeCell ref="A21:C21"/>
    <mergeCell ref="D21:G21"/>
    <mergeCell ref="A22:C22"/>
    <mergeCell ref="D22:G22"/>
    <mergeCell ref="A26:C26"/>
    <mergeCell ref="D26:G26"/>
    <mergeCell ref="A32:C32"/>
    <mergeCell ref="D32:G32"/>
    <mergeCell ref="A23:C23"/>
    <mergeCell ref="D23:G23"/>
    <mergeCell ref="A29:C29"/>
    <mergeCell ref="D29:G29"/>
    <mergeCell ref="A24:C24"/>
    <mergeCell ref="D24:G24"/>
    <mergeCell ref="A25:C25"/>
    <mergeCell ref="D25:G25"/>
    <mergeCell ref="A33:C33"/>
    <mergeCell ref="D33:G33"/>
    <mergeCell ref="A34:C34"/>
    <mergeCell ref="D34:G34"/>
    <mergeCell ref="A35:C35"/>
    <mergeCell ref="D35:G35"/>
    <mergeCell ref="A36:C36"/>
    <mergeCell ref="D36:G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7:C67"/>
    <mergeCell ref="D67:G67"/>
    <mergeCell ref="A64:C64"/>
    <mergeCell ref="D64:G64"/>
    <mergeCell ref="A65:C65"/>
    <mergeCell ref="D65:G65"/>
    <mergeCell ref="A66:C66"/>
    <mergeCell ref="D66:G66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6:C106"/>
    <mergeCell ref="D106:G106"/>
    <mergeCell ref="A101:C101"/>
    <mergeCell ref="D101:G101"/>
    <mergeCell ref="A102:C102"/>
    <mergeCell ref="D102:G102"/>
    <mergeCell ref="A103:C103"/>
    <mergeCell ref="D103:G103"/>
    <mergeCell ref="A107:C107"/>
    <mergeCell ref="D107:G107"/>
    <mergeCell ref="A111:C111"/>
    <mergeCell ref="D111:G111"/>
    <mergeCell ref="A108:C108"/>
    <mergeCell ref="D108:G108"/>
    <mergeCell ref="A109:C109"/>
    <mergeCell ref="D109:G109"/>
    <mergeCell ref="A110:C110"/>
    <mergeCell ref="D110:G110"/>
    <mergeCell ref="A105:C105"/>
    <mergeCell ref="D105:G105"/>
    <mergeCell ref="A100:C100"/>
    <mergeCell ref="D100:G100"/>
    <mergeCell ref="A104:C104"/>
    <mergeCell ref="D104:G104"/>
    <mergeCell ref="A28:C28"/>
    <mergeCell ref="D28:G28"/>
    <mergeCell ref="A31:C31"/>
    <mergeCell ref="D31:G31"/>
    <mergeCell ref="A30:C30"/>
    <mergeCell ref="D30:G30"/>
  </mergeCells>
  <printOptions horizontalCentered="1"/>
  <pageMargins left="0.7874015748031497" right="0.3937007874015748" top="0.7874015748031497" bottom="0.7874015748031497" header="0" footer="0"/>
  <pageSetup fitToHeight="7" fitToWidth="1" horizontalDpi="600" verticalDpi="600" orientation="portrait" paperSize="9" scale="78" r:id="rId1"/>
  <headerFooter alignWithMargins="0">
    <oddHeader>&amp;C&amp;P</oddHeader>
  </headerFooter>
  <rowBreaks count="2" manualBreakCount="2">
    <brk id="11" max="8" man="1"/>
    <brk id="46" max="8" man="1"/>
  </rowBreaks>
  <colBreaks count="1" manualBreakCount="1">
    <brk id="3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42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70.00390625" style="25" customWidth="1"/>
    <col min="2" max="2" width="4.8515625" style="25" customWidth="1"/>
    <col min="3" max="3" width="5.57421875" style="25" customWidth="1"/>
    <col min="4" max="4" width="16.140625" style="25" customWidth="1"/>
    <col min="5" max="5" width="5.8515625" style="25" customWidth="1"/>
    <col min="6" max="7" width="14.7109375" style="25" customWidth="1"/>
    <col min="8" max="8" width="9.140625" style="25" customWidth="1"/>
    <col min="9" max="9" width="47.421875" style="25" customWidth="1"/>
    <col min="10" max="16384" width="9.140625" style="25" customWidth="1"/>
  </cols>
  <sheetData>
    <row r="1" spans="1:7" s="20" customFormat="1" ht="15.75" customHeight="1">
      <c r="A1" s="143" t="s">
        <v>369</v>
      </c>
      <c r="B1" s="143" t="s">
        <v>370</v>
      </c>
      <c r="C1" s="143" t="s">
        <v>371</v>
      </c>
      <c r="D1" s="143" t="s">
        <v>372</v>
      </c>
      <c r="E1" s="143" t="s">
        <v>373</v>
      </c>
      <c r="F1" s="144" t="s">
        <v>208</v>
      </c>
      <c r="G1" s="144"/>
    </row>
    <row r="2" spans="1:7" s="20" customFormat="1" ht="87" customHeight="1">
      <c r="A2" s="143"/>
      <c r="B2" s="143"/>
      <c r="C2" s="143"/>
      <c r="D2" s="143"/>
      <c r="E2" s="143"/>
      <c r="F2" s="21" t="s">
        <v>312</v>
      </c>
      <c r="G2" s="19" t="s">
        <v>270</v>
      </c>
    </row>
    <row r="3" spans="1:7" ht="20.25" customHeight="1">
      <c r="A3" s="22" t="s">
        <v>374</v>
      </c>
      <c r="B3" s="23"/>
      <c r="C3" s="23"/>
      <c r="D3" s="23"/>
      <c r="E3" s="23"/>
      <c r="F3" s="24">
        <f>F5+F90+F104+F164+F251+F270+F309+F317</f>
        <v>822042.8000000002</v>
      </c>
      <c r="G3" s="24">
        <f>G5+G90+G104+G164+G251+G270+G309+G317</f>
        <v>336236.91000000003</v>
      </c>
    </row>
    <row r="4" spans="1:7" ht="15.75" customHeight="1">
      <c r="A4" s="23" t="s">
        <v>375</v>
      </c>
      <c r="B4" s="23"/>
      <c r="C4" s="23"/>
      <c r="D4" s="23"/>
      <c r="E4" s="23"/>
      <c r="F4" s="26"/>
      <c r="G4" s="27"/>
    </row>
    <row r="5" spans="1:7" ht="16.5" customHeight="1">
      <c r="A5" s="11" t="s">
        <v>376</v>
      </c>
      <c r="B5" s="28" t="s">
        <v>377</v>
      </c>
      <c r="C5" s="23"/>
      <c r="D5" s="23"/>
      <c r="E5" s="23"/>
      <c r="F5" s="24">
        <f>F6+F11+F24+F31+F53+F57+F49</f>
        <v>267179.69999999995</v>
      </c>
      <c r="G5" s="24">
        <f>G6+G10+G24+G31+G53+G57+G49</f>
        <v>124061.11</v>
      </c>
    </row>
    <row r="6" spans="1:7" ht="33">
      <c r="A6" s="11" t="s">
        <v>378</v>
      </c>
      <c r="B6" s="28" t="s">
        <v>377</v>
      </c>
      <c r="C6" s="28" t="s">
        <v>379</v>
      </c>
      <c r="D6" s="29"/>
      <c r="E6" s="29"/>
      <c r="F6" s="24">
        <f aca="true" t="shared" si="0" ref="F6:G8">F7</f>
        <v>4907.9</v>
      </c>
      <c r="G6" s="24">
        <f t="shared" si="0"/>
        <v>2035.1</v>
      </c>
    </row>
    <row r="7" spans="1:7" ht="33">
      <c r="A7" s="30" t="s">
        <v>380</v>
      </c>
      <c r="B7" s="29" t="s">
        <v>377</v>
      </c>
      <c r="C7" s="29" t="s">
        <v>379</v>
      </c>
      <c r="D7" s="29" t="s">
        <v>381</v>
      </c>
      <c r="E7" s="29"/>
      <c r="F7" s="26">
        <f t="shared" si="0"/>
        <v>4907.9</v>
      </c>
      <c r="G7" s="26">
        <f t="shared" si="0"/>
        <v>2035.1</v>
      </c>
    </row>
    <row r="8" spans="1:7" s="31" customFormat="1" ht="33">
      <c r="A8" s="30" t="s">
        <v>382</v>
      </c>
      <c r="B8" s="29" t="s">
        <v>377</v>
      </c>
      <c r="C8" s="29" t="s">
        <v>379</v>
      </c>
      <c r="D8" s="29" t="s">
        <v>383</v>
      </c>
      <c r="E8" s="29"/>
      <c r="F8" s="26">
        <f t="shared" si="0"/>
        <v>4907.9</v>
      </c>
      <c r="G8" s="26">
        <f t="shared" si="0"/>
        <v>2035.1</v>
      </c>
    </row>
    <row r="9" spans="1:7" ht="70.5" customHeight="1">
      <c r="A9" s="32" t="s">
        <v>384</v>
      </c>
      <c r="B9" s="29" t="s">
        <v>377</v>
      </c>
      <c r="C9" s="29" t="s">
        <v>379</v>
      </c>
      <c r="D9" s="29" t="s">
        <v>383</v>
      </c>
      <c r="E9" s="29" t="s">
        <v>385</v>
      </c>
      <c r="F9" s="26">
        <v>4907.9</v>
      </c>
      <c r="G9" s="27">
        <v>2035.1</v>
      </c>
    </row>
    <row r="10" spans="1:7" ht="54" customHeight="1">
      <c r="A10" s="11" t="s">
        <v>386</v>
      </c>
      <c r="B10" s="28" t="s">
        <v>377</v>
      </c>
      <c r="C10" s="28" t="s">
        <v>387</v>
      </c>
      <c r="D10" s="29"/>
      <c r="E10" s="29"/>
      <c r="F10" s="24">
        <f>F11</f>
        <v>29448.900000000005</v>
      </c>
      <c r="G10" s="24">
        <f>G11</f>
        <v>12331.899999999998</v>
      </c>
    </row>
    <row r="11" spans="1:7" ht="23.25" customHeight="1">
      <c r="A11" s="30" t="s">
        <v>388</v>
      </c>
      <c r="B11" s="29" t="s">
        <v>377</v>
      </c>
      <c r="C11" s="29" t="s">
        <v>387</v>
      </c>
      <c r="D11" s="29" t="s">
        <v>389</v>
      </c>
      <c r="E11" s="33"/>
      <c r="F11" s="34">
        <f>F12+F15</f>
        <v>29448.900000000005</v>
      </c>
      <c r="G11" s="34">
        <f>G12+G15</f>
        <v>12331.899999999998</v>
      </c>
    </row>
    <row r="12" spans="1:7" ht="23.25" customHeight="1">
      <c r="A12" s="30" t="s">
        <v>390</v>
      </c>
      <c r="B12" s="29" t="s">
        <v>377</v>
      </c>
      <c r="C12" s="29" t="s">
        <v>387</v>
      </c>
      <c r="D12" s="29" t="s">
        <v>391</v>
      </c>
      <c r="E12" s="33"/>
      <c r="F12" s="34">
        <f>F13</f>
        <v>3012.4</v>
      </c>
      <c r="G12" s="34">
        <f>G13</f>
        <v>1297.8</v>
      </c>
    </row>
    <row r="13" spans="1:7" s="31" customFormat="1" ht="33">
      <c r="A13" s="30" t="s">
        <v>382</v>
      </c>
      <c r="B13" s="29" t="s">
        <v>377</v>
      </c>
      <c r="C13" s="29" t="s">
        <v>387</v>
      </c>
      <c r="D13" s="29" t="s">
        <v>392</v>
      </c>
      <c r="E13" s="33"/>
      <c r="F13" s="34">
        <f>F14</f>
        <v>3012.4</v>
      </c>
      <c r="G13" s="34">
        <f>G14</f>
        <v>1297.8</v>
      </c>
    </row>
    <row r="14" spans="1:7" ht="72.75" customHeight="1">
      <c r="A14" s="32" t="s">
        <v>384</v>
      </c>
      <c r="B14" s="29" t="s">
        <v>377</v>
      </c>
      <c r="C14" s="29" t="s">
        <v>387</v>
      </c>
      <c r="D14" s="29" t="s">
        <v>392</v>
      </c>
      <c r="E14" s="29" t="s">
        <v>385</v>
      </c>
      <c r="F14" s="34">
        <v>3012.4</v>
      </c>
      <c r="G14" s="27">
        <v>1297.8</v>
      </c>
    </row>
    <row r="15" spans="1:7" ht="33">
      <c r="A15" s="30" t="s">
        <v>393</v>
      </c>
      <c r="B15" s="29" t="s">
        <v>377</v>
      </c>
      <c r="C15" s="29" t="s">
        <v>387</v>
      </c>
      <c r="D15" s="29" t="s">
        <v>394</v>
      </c>
      <c r="E15" s="29"/>
      <c r="F15" s="26">
        <f>F16+F21</f>
        <v>26436.500000000004</v>
      </c>
      <c r="G15" s="26">
        <f>G16+G21</f>
        <v>11034.099999999999</v>
      </c>
    </row>
    <row r="16" spans="1:7" s="31" customFormat="1" ht="33">
      <c r="A16" s="30" t="s">
        <v>382</v>
      </c>
      <c r="B16" s="29" t="s">
        <v>377</v>
      </c>
      <c r="C16" s="29" t="s">
        <v>387</v>
      </c>
      <c r="D16" s="29" t="s">
        <v>395</v>
      </c>
      <c r="E16" s="29"/>
      <c r="F16" s="26">
        <f>F17+F18+F19+F20</f>
        <v>26309.300000000003</v>
      </c>
      <c r="G16" s="26">
        <f>G17+G18+G19+G20</f>
        <v>11021.3</v>
      </c>
    </row>
    <row r="17" spans="1:7" ht="66">
      <c r="A17" s="32" t="s">
        <v>384</v>
      </c>
      <c r="B17" s="29" t="s">
        <v>377</v>
      </c>
      <c r="C17" s="29" t="s">
        <v>387</v>
      </c>
      <c r="D17" s="29" t="s">
        <v>395</v>
      </c>
      <c r="E17" s="29" t="s">
        <v>385</v>
      </c>
      <c r="F17" s="26">
        <v>23846.2</v>
      </c>
      <c r="G17" s="27">
        <v>9594</v>
      </c>
    </row>
    <row r="18" spans="1:7" ht="33">
      <c r="A18" s="32" t="s">
        <v>462</v>
      </c>
      <c r="B18" s="29" t="s">
        <v>377</v>
      </c>
      <c r="C18" s="29" t="s">
        <v>387</v>
      </c>
      <c r="D18" s="29" t="s">
        <v>395</v>
      </c>
      <c r="E18" s="29" t="s">
        <v>397</v>
      </c>
      <c r="F18" s="26">
        <v>1465.5</v>
      </c>
      <c r="G18" s="27">
        <v>430.5</v>
      </c>
    </row>
    <row r="19" spans="1:7" ht="16.5">
      <c r="A19" s="32" t="s">
        <v>405</v>
      </c>
      <c r="B19" s="29" t="s">
        <v>377</v>
      </c>
      <c r="C19" s="29" t="s">
        <v>387</v>
      </c>
      <c r="D19" s="29" t="s">
        <v>395</v>
      </c>
      <c r="E19" s="29" t="s">
        <v>406</v>
      </c>
      <c r="F19" s="26">
        <v>996.4</v>
      </c>
      <c r="G19" s="27">
        <v>996.4</v>
      </c>
    </row>
    <row r="20" spans="1:7" ht="16.5">
      <c r="A20" s="32" t="s">
        <v>398</v>
      </c>
      <c r="B20" s="29" t="s">
        <v>377</v>
      </c>
      <c r="C20" s="29" t="s">
        <v>387</v>
      </c>
      <c r="D20" s="29" t="s">
        <v>395</v>
      </c>
      <c r="E20" s="29" t="s">
        <v>399</v>
      </c>
      <c r="F20" s="26">
        <v>1.2</v>
      </c>
      <c r="G20" s="27">
        <v>0.4</v>
      </c>
    </row>
    <row r="21" spans="1:7" ht="33.75" customHeight="1">
      <c r="A21" s="11" t="s">
        <v>314</v>
      </c>
      <c r="B21" s="29" t="s">
        <v>377</v>
      </c>
      <c r="C21" s="29" t="s">
        <v>387</v>
      </c>
      <c r="D21" s="29" t="s">
        <v>313</v>
      </c>
      <c r="E21" s="29"/>
      <c r="F21" s="26">
        <f>F22+F23</f>
        <v>127.2</v>
      </c>
      <c r="G21" s="26">
        <f>G22+G23</f>
        <v>12.8</v>
      </c>
    </row>
    <row r="22" spans="1:7" ht="66">
      <c r="A22" s="32" t="s">
        <v>384</v>
      </c>
      <c r="B22" s="29" t="s">
        <v>377</v>
      </c>
      <c r="C22" s="29" t="s">
        <v>387</v>
      </c>
      <c r="D22" s="29" t="s">
        <v>313</v>
      </c>
      <c r="E22" s="29" t="s">
        <v>385</v>
      </c>
      <c r="F22" s="26">
        <v>58.2</v>
      </c>
      <c r="G22" s="27">
        <v>0</v>
      </c>
    </row>
    <row r="23" spans="1:7" ht="33">
      <c r="A23" s="32" t="s">
        <v>461</v>
      </c>
      <c r="B23" s="29" t="s">
        <v>377</v>
      </c>
      <c r="C23" s="29" t="s">
        <v>387</v>
      </c>
      <c r="D23" s="29" t="s">
        <v>313</v>
      </c>
      <c r="E23" s="29" t="s">
        <v>397</v>
      </c>
      <c r="F23" s="26">
        <v>69</v>
      </c>
      <c r="G23" s="27">
        <v>12.8</v>
      </c>
    </row>
    <row r="24" spans="1:7" ht="54.75" customHeight="1">
      <c r="A24" s="11" t="s">
        <v>400</v>
      </c>
      <c r="B24" s="28" t="s">
        <v>377</v>
      </c>
      <c r="C24" s="28" t="s">
        <v>401</v>
      </c>
      <c r="D24" s="29"/>
      <c r="E24" s="29"/>
      <c r="F24" s="24">
        <f>F25</f>
        <v>142054.8</v>
      </c>
      <c r="G24" s="24">
        <f>G25</f>
        <v>69056.4</v>
      </c>
    </row>
    <row r="25" spans="1:7" ht="33" customHeight="1">
      <c r="A25" s="30" t="s">
        <v>402</v>
      </c>
      <c r="B25" s="29" t="s">
        <v>377</v>
      </c>
      <c r="C25" s="29" t="s">
        <v>401</v>
      </c>
      <c r="D25" s="29" t="s">
        <v>403</v>
      </c>
      <c r="E25" s="29"/>
      <c r="F25" s="26">
        <f>F26</f>
        <v>142054.8</v>
      </c>
      <c r="G25" s="26">
        <f>G26</f>
        <v>69056.4</v>
      </c>
    </row>
    <row r="26" spans="1:7" s="35" customFormat="1" ht="33">
      <c r="A26" s="30" t="s">
        <v>382</v>
      </c>
      <c r="B26" s="29" t="s">
        <v>377</v>
      </c>
      <c r="C26" s="29" t="s">
        <v>401</v>
      </c>
      <c r="D26" s="29" t="s">
        <v>404</v>
      </c>
      <c r="E26" s="29"/>
      <c r="F26" s="26">
        <f>F27+F28+F29+F30</f>
        <v>142054.8</v>
      </c>
      <c r="G26" s="26">
        <f>G27+G28+G29+G30</f>
        <v>69056.4</v>
      </c>
    </row>
    <row r="27" spans="1:7" ht="66">
      <c r="A27" s="32" t="s">
        <v>384</v>
      </c>
      <c r="B27" s="29" t="s">
        <v>377</v>
      </c>
      <c r="C27" s="29" t="s">
        <v>401</v>
      </c>
      <c r="D27" s="29" t="s">
        <v>404</v>
      </c>
      <c r="E27" s="29" t="s">
        <v>385</v>
      </c>
      <c r="F27" s="26">
        <v>135985</v>
      </c>
      <c r="G27" s="27">
        <v>65766.7</v>
      </c>
    </row>
    <row r="28" spans="1:7" ht="33">
      <c r="A28" s="32" t="s">
        <v>462</v>
      </c>
      <c r="B28" s="29" t="s">
        <v>377</v>
      </c>
      <c r="C28" s="29" t="s">
        <v>401</v>
      </c>
      <c r="D28" s="29" t="s">
        <v>404</v>
      </c>
      <c r="E28" s="29" t="s">
        <v>397</v>
      </c>
      <c r="F28" s="26">
        <v>3219.4</v>
      </c>
      <c r="G28" s="27">
        <v>1334.4</v>
      </c>
    </row>
    <row r="29" spans="1:7" ht="16.5">
      <c r="A29" s="32" t="s">
        <v>405</v>
      </c>
      <c r="B29" s="29" t="s">
        <v>377</v>
      </c>
      <c r="C29" s="29" t="s">
        <v>401</v>
      </c>
      <c r="D29" s="29" t="s">
        <v>404</v>
      </c>
      <c r="E29" s="29" t="s">
        <v>406</v>
      </c>
      <c r="F29" s="26">
        <v>2770.1</v>
      </c>
      <c r="G29" s="27">
        <v>1937.6</v>
      </c>
    </row>
    <row r="30" spans="1:7" ht="16.5">
      <c r="A30" s="32" t="s">
        <v>398</v>
      </c>
      <c r="B30" s="29" t="s">
        <v>377</v>
      </c>
      <c r="C30" s="29" t="s">
        <v>401</v>
      </c>
      <c r="D30" s="29" t="s">
        <v>404</v>
      </c>
      <c r="E30" s="29" t="s">
        <v>399</v>
      </c>
      <c r="F30" s="26">
        <v>80.3</v>
      </c>
      <c r="G30" s="27">
        <v>17.7</v>
      </c>
    </row>
    <row r="31" spans="1:7" ht="51" customHeight="1">
      <c r="A31" s="11" t="s">
        <v>407</v>
      </c>
      <c r="B31" s="28" t="s">
        <v>377</v>
      </c>
      <c r="C31" s="28" t="s">
        <v>408</v>
      </c>
      <c r="D31" s="29"/>
      <c r="E31" s="29"/>
      <c r="F31" s="24">
        <f>F32+F37</f>
        <v>36667.399999999994</v>
      </c>
      <c r="G31" s="24">
        <f>G32+G37</f>
        <v>18793.41</v>
      </c>
    </row>
    <row r="32" spans="1:7" ht="35.25" customHeight="1">
      <c r="A32" s="30" t="s">
        <v>402</v>
      </c>
      <c r="B32" s="29" t="s">
        <v>377</v>
      </c>
      <c r="C32" s="29" t="s">
        <v>408</v>
      </c>
      <c r="D32" s="29" t="s">
        <v>403</v>
      </c>
      <c r="E32" s="29"/>
      <c r="F32" s="26">
        <f>F33</f>
        <v>25987.699999999997</v>
      </c>
      <c r="G32" s="26">
        <f>G33</f>
        <v>13330.3</v>
      </c>
    </row>
    <row r="33" spans="1:7" s="35" customFormat="1" ht="33">
      <c r="A33" s="30" t="s">
        <v>382</v>
      </c>
      <c r="B33" s="29" t="s">
        <v>377</v>
      </c>
      <c r="C33" s="29" t="s">
        <v>408</v>
      </c>
      <c r="D33" s="29" t="s">
        <v>404</v>
      </c>
      <c r="E33" s="29"/>
      <c r="F33" s="26">
        <f>F34+F35+F36</f>
        <v>25987.699999999997</v>
      </c>
      <c r="G33" s="26">
        <f>G34+G35+G36</f>
        <v>13330.3</v>
      </c>
    </row>
    <row r="34" spans="1:7" ht="66">
      <c r="A34" s="32" t="s">
        <v>384</v>
      </c>
      <c r="B34" s="29" t="s">
        <v>377</v>
      </c>
      <c r="C34" s="29" t="s">
        <v>408</v>
      </c>
      <c r="D34" s="29" t="s">
        <v>404</v>
      </c>
      <c r="E34" s="29" t="s">
        <v>385</v>
      </c>
      <c r="F34" s="26">
        <v>23411</v>
      </c>
      <c r="G34" s="27">
        <v>12164.2</v>
      </c>
    </row>
    <row r="35" spans="1:7" ht="33">
      <c r="A35" s="32" t="s">
        <v>462</v>
      </c>
      <c r="B35" s="29" t="s">
        <v>377</v>
      </c>
      <c r="C35" s="29" t="s">
        <v>408</v>
      </c>
      <c r="D35" s="29" t="s">
        <v>404</v>
      </c>
      <c r="E35" s="29" t="s">
        <v>397</v>
      </c>
      <c r="F35" s="26">
        <v>2574.6</v>
      </c>
      <c r="G35" s="27">
        <v>1165.8</v>
      </c>
    </row>
    <row r="36" spans="1:7" ht="16.5">
      <c r="A36" s="32" t="s">
        <v>398</v>
      </c>
      <c r="B36" s="29" t="s">
        <v>377</v>
      </c>
      <c r="C36" s="29" t="s">
        <v>408</v>
      </c>
      <c r="D36" s="29" t="s">
        <v>404</v>
      </c>
      <c r="E36" s="29" t="s">
        <v>399</v>
      </c>
      <c r="F36" s="26">
        <v>2.1</v>
      </c>
      <c r="G36" s="27">
        <v>0.3</v>
      </c>
    </row>
    <row r="37" spans="1:7" ht="49.5">
      <c r="A37" s="30" t="s">
        <v>409</v>
      </c>
      <c r="B37" s="29" t="s">
        <v>377</v>
      </c>
      <c r="C37" s="29" t="s">
        <v>408</v>
      </c>
      <c r="D37" s="29" t="s">
        <v>410</v>
      </c>
      <c r="E37" s="29"/>
      <c r="F37" s="26">
        <f>F38+F41+F44</f>
        <v>10679.7</v>
      </c>
      <c r="G37" s="26">
        <f>G38+G41+G44</f>
        <v>5463.110000000001</v>
      </c>
    </row>
    <row r="38" spans="1:7" ht="33">
      <c r="A38" s="30" t="s">
        <v>411</v>
      </c>
      <c r="B38" s="29" t="s">
        <v>377</v>
      </c>
      <c r="C38" s="29" t="s">
        <v>408</v>
      </c>
      <c r="D38" s="29" t="s">
        <v>412</v>
      </c>
      <c r="E38" s="29"/>
      <c r="F38" s="26">
        <f>F39</f>
        <v>2481.7</v>
      </c>
      <c r="G38" s="26">
        <f>G39</f>
        <v>1225.9</v>
      </c>
    </row>
    <row r="39" spans="1:7" s="31" customFormat="1" ht="33">
      <c r="A39" s="30" t="s">
        <v>382</v>
      </c>
      <c r="B39" s="29" t="s">
        <v>377</v>
      </c>
      <c r="C39" s="29" t="s">
        <v>408</v>
      </c>
      <c r="D39" s="29" t="s">
        <v>413</v>
      </c>
      <c r="E39" s="29"/>
      <c r="F39" s="26">
        <f>F40</f>
        <v>2481.7</v>
      </c>
      <c r="G39" s="26">
        <f>G40</f>
        <v>1225.9</v>
      </c>
    </row>
    <row r="40" spans="1:8" ht="66">
      <c r="A40" s="32" t="s">
        <v>384</v>
      </c>
      <c r="B40" s="29" t="s">
        <v>377</v>
      </c>
      <c r="C40" s="29" t="s">
        <v>408</v>
      </c>
      <c r="D40" s="29" t="s">
        <v>413</v>
      </c>
      <c r="E40" s="29" t="s">
        <v>385</v>
      </c>
      <c r="F40" s="26">
        <v>2481.7</v>
      </c>
      <c r="G40" s="27">
        <v>1225.9</v>
      </c>
      <c r="H40" s="36"/>
    </row>
    <row r="41" spans="1:7" ht="33">
      <c r="A41" s="30" t="s">
        <v>414</v>
      </c>
      <c r="B41" s="29" t="s">
        <v>377</v>
      </c>
      <c r="C41" s="29" t="s">
        <v>408</v>
      </c>
      <c r="D41" s="29" t="s">
        <v>415</v>
      </c>
      <c r="E41" s="29"/>
      <c r="F41" s="26">
        <f>F42</f>
        <v>2176.4</v>
      </c>
      <c r="G41" s="26">
        <f>G42</f>
        <v>1210.6</v>
      </c>
    </row>
    <row r="42" spans="1:7" s="31" customFormat="1" ht="33">
      <c r="A42" s="30" t="s">
        <v>382</v>
      </c>
      <c r="B42" s="29" t="s">
        <v>377</v>
      </c>
      <c r="C42" s="29" t="s">
        <v>408</v>
      </c>
      <c r="D42" s="29" t="s">
        <v>416</v>
      </c>
      <c r="E42" s="29"/>
      <c r="F42" s="26">
        <f>F43</f>
        <v>2176.4</v>
      </c>
      <c r="G42" s="26">
        <f>G43</f>
        <v>1210.6</v>
      </c>
    </row>
    <row r="43" spans="1:7" ht="66">
      <c r="A43" s="32" t="s">
        <v>384</v>
      </c>
      <c r="B43" s="29" t="s">
        <v>377</v>
      </c>
      <c r="C43" s="29" t="s">
        <v>408</v>
      </c>
      <c r="D43" s="29" t="s">
        <v>416</v>
      </c>
      <c r="E43" s="29" t="s">
        <v>385</v>
      </c>
      <c r="F43" s="26">
        <v>2176.4</v>
      </c>
      <c r="G43" s="27">
        <v>1210.6</v>
      </c>
    </row>
    <row r="44" spans="1:7" ht="32.25" customHeight="1">
      <c r="A44" s="30" t="s">
        <v>417</v>
      </c>
      <c r="B44" s="29" t="s">
        <v>377</v>
      </c>
      <c r="C44" s="29" t="s">
        <v>408</v>
      </c>
      <c r="D44" s="29" t="s">
        <v>418</v>
      </c>
      <c r="E44" s="29"/>
      <c r="F44" s="26">
        <f>F45</f>
        <v>6021.599999999999</v>
      </c>
      <c r="G44" s="26">
        <f>G45</f>
        <v>3026.61</v>
      </c>
    </row>
    <row r="45" spans="1:7" s="31" customFormat="1" ht="30.75" customHeight="1">
      <c r="A45" s="30" t="s">
        <v>382</v>
      </c>
      <c r="B45" s="29" t="s">
        <v>377</v>
      </c>
      <c r="C45" s="29" t="s">
        <v>408</v>
      </c>
      <c r="D45" s="29" t="s">
        <v>419</v>
      </c>
      <c r="E45" s="29"/>
      <c r="F45" s="26">
        <f>F46+F47+F48</f>
        <v>6021.599999999999</v>
      </c>
      <c r="G45" s="26">
        <f>G46+G47+G48</f>
        <v>3026.61</v>
      </c>
    </row>
    <row r="46" spans="1:7" ht="66">
      <c r="A46" s="32" t="s">
        <v>384</v>
      </c>
      <c r="B46" s="29" t="s">
        <v>377</v>
      </c>
      <c r="C46" s="29" t="s">
        <v>408</v>
      </c>
      <c r="D46" s="29" t="s">
        <v>419</v>
      </c>
      <c r="E46" s="29" t="s">
        <v>385</v>
      </c>
      <c r="F46" s="26">
        <v>5446.5</v>
      </c>
      <c r="G46" s="27">
        <v>2809.5</v>
      </c>
    </row>
    <row r="47" spans="1:7" ht="33">
      <c r="A47" s="32" t="s">
        <v>462</v>
      </c>
      <c r="B47" s="29" t="s">
        <v>377</v>
      </c>
      <c r="C47" s="29" t="s">
        <v>408</v>
      </c>
      <c r="D47" s="29" t="s">
        <v>419</v>
      </c>
      <c r="E47" s="29" t="s">
        <v>397</v>
      </c>
      <c r="F47" s="26">
        <v>574.4</v>
      </c>
      <c r="G47" s="27">
        <v>217.1</v>
      </c>
    </row>
    <row r="48" spans="1:7" ht="16.5">
      <c r="A48" s="32" t="s">
        <v>398</v>
      </c>
      <c r="B48" s="29" t="s">
        <v>377</v>
      </c>
      <c r="C48" s="29" t="s">
        <v>408</v>
      </c>
      <c r="D48" s="29" t="s">
        <v>419</v>
      </c>
      <c r="E48" s="29" t="s">
        <v>399</v>
      </c>
      <c r="F48" s="26">
        <v>0.7</v>
      </c>
      <c r="G48" s="27">
        <v>0.01</v>
      </c>
    </row>
    <row r="49" spans="1:7" ht="16.5" hidden="1">
      <c r="A49" s="37" t="s">
        <v>69</v>
      </c>
      <c r="B49" s="28" t="s">
        <v>377</v>
      </c>
      <c r="C49" s="28" t="s">
        <v>532</v>
      </c>
      <c r="D49" s="29"/>
      <c r="E49" s="29"/>
      <c r="F49" s="24">
        <f aca="true" t="shared" si="1" ref="F49:G51">F50</f>
        <v>0</v>
      </c>
      <c r="G49" s="24">
        <f t="shared" si="1"/>
        <v>0</v>
      </c>
    </row>
    <row r="50" spans="1:7" ht="33" hidden="1">
      <c r="A50" s="38" t="s">
        <v>70</v>
      </c>
      <c r="B50" s="29" t="s">
        <v>377</v>
      </c>
      <c r="C50" s="29" t="s">
        <v>532</v>
      </c>
      <c r="D50" s="29" t="s">
        <v>71</v>
      </c>
      <c r="E50" s="29"/>
      <c r="F50" s="26">
        <f t="shared" si="1"/>
        <v>0</v>
      </c>
      <c r="G50" s="26">
        <f t="shared" si="1"/>
        <v>0</v>
      </c>
    </row>
    <row r="51" spans="1:7" s="31" customFormat="1" ht="33" hidden="1">
      <c r="A51" s="39" t="s">
        <v>72</v>
      </c>
      <c r="B51" s="29" t="s">
        <v>377</v>
      </c>
      <c r="C51" s="29" t="s">
        <v>532</v>
      </c>
      <c r="D51" s="29" t="s">
        <v>73</v>
      </c>
      <c r="E51" s="29"/>
      <c r="F51" s="26">
        <f t="shared" si="1"/>
        <v>0</v>
      </c>
      <c r="G51" s="26">
        <f t="shared" si="1"/>
        <v>0</v>
      </c>
    </row>
    <row r="52" spans="1:7" ht="16.5" hidden="1">
      <c r="A52" s="40" t="s">
        <v>398</v>
      </c>
      <c r="B52" s="29" t="s">
        <v>377</v>
      </c>
      <c r="C52" s="29" t="s">
        <v>532</v>
      </c>
      <c r="D52" s="29" t="s">
        <v>73</v>
      </c>
      <c r="E52" s="29" t="s">
        <v>399</v>
      </c>
      <c r="F52" s="26"/>
      <c r="G52" s="27"/>
    </row>
    <row r="53" spans="1:7" ht="16.5">
      <c r="A53" s="11" t="s">
        <v>420</v>
      </c>
      <c r="B53" s="28" t="s">
        <v>377</v>
      </c>
      <c r="C53" s="28" t="s">
        <v>421</v>
      </c>
      <c r="D53" s="29"/>
      <c r="E53" s="29"/>
      <c r="F53" s="24">
        <f aca="true" t="shared" si="2" ref="F53:G55">F54</f>
        <v>6066.5</v>
      </c>
      <c r="G53" s="24">
        <f t="shared" si="2"/>
        <v>0</v>
      </c>
    </row>
    <row r="54" spans="1:7" ht="33">
      <c r="A54" s="30" t="s">
        <v>422</v>
      </c>
      <c r="B54" s="29" t="s">
        <v>377</v>
      </c>
      <c r="C54" s="29" t="s">
        <v>421</v>
      </c>
      <c r="D54" s="29" t="s">
        <v>423</v>
      </c>
      <c r="E54" s="29"/>
      <c r="F54" s="26">
        <f t="shared" si="2"/>
        <v>6066.5</v>
      </c>
      <c r="G54" s="26">
        <f t="shared" si="2"/>
        <v>0</v>
      </c>
    </row>
    <row r="55" spans="1:7" s="31" customFormat="1" ht="16.5">
      <c r="A55" s="30" t="s">
        <v>420</v>
      </c>
      <c r="B55" s="29" t="s">
        <v>377</v>
      </c>
      <c r="C55" s="29" t="s">
        <v>421</v>
      </c>
      <c r="D55" s="29" t="s">
        <v>424</v>
      </c>
      <c r="E55" s="29"/>
      <c r="F55" s="26">
        <f t="shared" si="2"/>
        <v>6066.5</v>
      </c>
      <c r="G55" s="26">
        <f t="shared" si="2"/>
        <v>0</v>
      </c>
    </row>
    <row r="56" spans="1:7" ht="16.5">
      <c r="A56" s="32" t="s">
        <v>398</v>
      </c>
      <c r="B56" s="29" t="s">
        <v>377</v>
      </c>
      <c r="C56" s="29" t="s">
        <v>421</v>
      </c>
      <c r="D56" s="29" t="s">
        <v>424</v>
      </c>
      <c r="E56" s="29" t="s">
        <v>399</v>
      </c>
      <c r="F56" s="26">
        <v>6066.5</v>
      </c>
      <c r="G56" s="27">
        <v>0</v>
      </c>
    </row>
    <row r="57" spans="1:7" ht="16.5">
      <c r="A57" s="11" t="s">
        <v>425</v>
      </c>
      <c r="B57" s="28" t="s">
        <v>377</v>
      </c>
      <c r="C57" s="28" t="s">
        <v>426</v>
      </c>
      <c r="D57" s="29"/>
      <c r="E57" s="29"/>
      <c r="F57" s="24">
        <f>F58+F81+F87</f>
        <v>48034.2</v>
      </c>
      <c r="G57" s="24">
        <f>G58+G81+G87</f>
        <v>21844.300000000003</v>
      </c>
    </row>
    <row r="58" spans="1:7" ht="30.75" customHeight="1">
      <c r="A58" s="30" t="s">
        <v>402</v>
      </c>
      <c r="B58" s="29" t="s">
        <v>377</v>
      </c>
      <c r="C58" s="29" t="s">
        <v>426</v>
      </c>
      <c r="D58" s="29" t="s">
        <v>403</v>
      </c>
      <c r="E58" s="29"/>
      <c r="F58" s="26">
        <f>F59+F64+F68+F71+F78+F61+F73+F76</f>
        <v>46922</v>
      </c>
      <c r="G58" s="26">
        <f>G59+G64+G68+G71+G78+G61+G73+G76</f>
        <v>21217.300000000003</v>
      </c>
    </row>
    <row r="59" spans="1:7" ht="48.75" customHeight="1">
      <c r="A59" s="79" t="s">
        <v>316</v>
      </c>
      <c r="B59" s="29" t="s">
        <v>377</v>
      </c>
      <c r="C59" s="29" t="s">
        <v>426</v>
      </c>
      <c r="D59" s="29" t="s">
        <v>315</v>
      </c>
      <c r="E59" s="29"/>
      <c r="F59" s="26">
        <f>F60</f>
        <v>178.1</v>
      </c>
      <c r="G59" s="26">
        <f>G60</f>
        <v>121.7</v>
      </c>
    </row>
    <row r="60" spans="1:7" ht="30.75" customHeight="1">
      <c r="A60" s="32" t="s">
        <v>462</v>
      </c>
      <c r="B60" s="29" t="s">
        <v>377</v>
      </c>
      <c r="C60" s="29" t="s">
        <v>426</v>
      </c>
      <c r="D60" s="29" t="s">
        <v>315</v>
      </c>
      <c r="E60" s="29" t="s">
        <v>397</v>
      </c>
      <c r="F60" s="26">
        <v>178.1</v>
      </c>
      <c r="G60" s="26">
        <v>121.7</v>
      </c>
    </row>
    <row r="61" spans="1:7" s="35" customFormat="1" ht="49.5">
      <c r="A61" s="30" t="s">
        <v>427</v>
      </c>
      <c r="B61" s="29" t="s">
        <v>377</v>
      </c>
      <c r="C61" s="29" t="s">
        <v>426</v>
      </c>
      <c r="D61" s="29" t="s">
        <v>428</v>
      </c>
      <c r="E61" s="29"/>
      <c r="F61" s="26">
        <f>F62+F63</f>
        <v>1182.1</v>
      </c>
      <c r="G61" s="26">
        <f>G62+G63</f>
        <v>420.6</v>
      </c>
    </row>
    <row r="62" spans="1:7" ht="66">
      <c r="A62" s="32" t="s">
        <v>384</v>
      </c>
      <c r="B62" s="29" t="s">
        <v>377</v>
      </c>
      <c r="C62" s="29" t="s">
        <v>426</v>
      </c>
      <c r="D62" s="29" t="s">
        <v>428</v>
      </c>
      <c r="E62" s="29" t="s">
        <v>385</v>
      </c>
      <c r="F62" s="26">
        <v>1157.6</v>
      </c>
      <c r="G62" s="27">
        <v>417.3</v>
      </c>
    </row>
    <row r="63" spans="1:7" ht="33">
      <c r="A63" s="32" t="s">
        <v>462</v>
      </c>
      <c r="B63" s="29" t="s">
        <v>377</v>
      </c>
      <c r="C63" s="29" t="s">
        <v>426</v>
      </c>
      <c r="D63" s="29" t="s">
        <v>428</v>
      </c>
      <c r="E63" s="29" t="s">
        <v>397</v>
      </c>
      <c r="F63" s="26">
        <v>24.5</v>
      </c>
      <c r="G63" s="27">
        <v>3.3</v>
      </c>
    </row>
    <row r="64" spans="1:7" s="31" customFormat="1" ht="33">
      <c r="A64" s="30" t="s">
        <v>429</v>
      </c>
      <c r="B64" s="29" t="s">
        <v>377</v>
      </c>
      <c r="C64" s="29" t="s">
        <v>426</v>
      </c>
      <c r="D64" s="29" t="s">
        <v>430</v>
      </c>
      <c r="E64" s="29"/>
      <c r="F64" s="26">
        <f>F65+F66+F67</f>
        <v>37511.700000000004</v>
      </c>
      <c r="G64" s="26">
        <f>G65+G66+G67</f>
        <v>17084.100000000002</v>
      </c>
    </row>
    <row r="65" spans="1:7" ht="66">
      <c r="A65" s="32" t="s">
        <v>384</v>
      </c>
      <c r="B65" s="29" t="s">
        <v>377</v>
      </c>
      <c r="C65" s="29" t="s">
        <v>426</v>
      </c>
      <c r="D65" s="29" t="s">
        <v>430</v>
      </c>
      <c r="E65" s="29" t="s">
        <v>385</v>
      </c>
      <c r="F65" s="26">
        <v>17593.9</v>
      </c>
      <c r="G65" s="27">
        <v>8569.7</v>
      </c>
    </row>
    <row r="66" spans="1:7" ht="33">
      <c r="A66" s="32" t="s">
        <v>462</v>
      </c>
      <c r="B66" s="29" t="s">
        <v>377</v>
      </c>
      <c r="C66" s="29" t="s">
        <v>426</v>
      </c>
      <c r="D66" s="29" t="s">
        <v>430</v>
      </c>
      <c r="E66" s="29" t="s">
        <v>397</v>
      </c>
      <c r="F66" s="26">
        <v>19916.5</v>
      </c>
      <c r="G66" s="27">
        <v>8513.1</v>
      </c>
    </row>
    <row r="67" spans="1:7" ht="16.5">
      <c r="A67" s="32" t="s">
        <v>398</v>
      </c>
      <c r="B67" s="29" t="s">
        <v>377</v>
      </c>
      <c r="C67" s="29" t="s">
        <v>426</v>
      </c>
      <c r="D67" s="29" t="s">
        <v>430</v>
      </c>
      <c r="E67" s="29" t="s">
        <v>399</v>
      </c>
      <c r="F67" s="26">
        <v>1.3</v>
      </c>
      <c r="G67" s="27">
        <v>1.3</v>
      </c>
    </row>
    <row r="68" spans="1:7" s="35" customFormat="1" ht="16.5">
      <c r="A68" s="41" t="s">
        <v>431</v>
      </c>
      <c r="B68" s="29" t="s">
        <v>377</v>
      </c>
      <c r="C68" s="29" t="s">
        <v>426</v>
      </c>
      <c r="D68" s="29" t="s">
        <v>432</v>
      </c>
      <c r="E68" s="29"/>
      <c r="F68" s="26">
        <f>F69+F70</f>
        <v>1875.1</v>
      </c>
      <c r="G68" s="26">
        <f>G69+G70</f>
        <v>1309.4</v>
      </c>
    </row>
    <row r="69" spans="1:7" ht="33">
      <c r="A69" s="32" t="s">
        <v>462</v>
      </c>
      <c r="B69" s="29" t="s">
        <v>377</v>
      </c>
      <c r="C69" s="29" t="s">
        <v>426</v>
      </c>
      <c r="D69" s="29" t="s">
        <v>432</v>
      </c>
      <c r="E69" s="29" t="s">
        <v>397</v>
      </c>
      <c r="F69" s="26">
        <v>535</v>
      </c>
      <c r="G69" s="27">
        <v>60.5</v>
      </c>
    </row>
    <row r="70" spans="1:7" ht="16.5">
      <c r="A70" s="32" t="s">
        <v>398</v>
      </c>
      <c r="B70" s="29" t="s">
        <v>377</v>
      </c>
      <c r="C70" s="29" t="s">
        <v>426</v>
      </c>
      <c r="D70" s="29" t="s">
        <v>432</v>
      </c>
      <c r="E70" s="29" t="s">
        <v>399</v>
      </c>
      <c r="F70" s="26">
        <v>1340.1</v>
      </c>
      <c r="G70" s="27">
        <v>1248.9</v>
      </c>
    </row>
    <row r="71" spans="1:7" s="35" customFormat="1" ht="16.5">
      <c r="A71" s="30" t="s">
        <v>433</v>
      </c>
      <c r="B71" s="29" t="s">
        <v>377</v>
      </c>
      <c r="C71" s="29" t="s">
        <v>426</v>
      </c>
      <c r="D71" s="29" t="s">
        <v>434</v>
      </c>
      <c r="E71" s="29"/>
      <c r="F71" s="26">
        <f>F72</f>
        <v>629.8</v>
      </c>
      <c r="G71" s="26">
        <f>G72</f>
        <v>148.2</v>
      </c>
    </row>
    <row r="72" spans="1:7" ht="33">
      <c r="A72" s="32" t="s">
        <v>462</v>
      </c>
      <c r="B72" s="29" t="s">
        <v>377</v>
      </c>
      <c r="C72" s="29" t="s">
        <v>426</v>
      </c>
      <c r="D72" s="29" t="s">
        <v>434</v>
      </c>
      <c r="E72" s="29" t="s">
        <v>397</v>
      </c>
      <c r="F72" s="26">
        <v>629.8</v>
      </c>
      <c r="G72" s="27">
        <v>148.2</v>
      </c>
    </row>
    <row r="73" spans="1:7" s="35" customFormat="1" ht="33">
      <c r="A73" s="30" t="s">
        <v>435</v>
      </c>
      <c r="B73" s="29" t="s">
        <v>377</v>
      </c>
      <c r="C73" s="29" t="s">
        <v>426</v>
      </c>
      <c r="D73" s="29" t="s">
        <v>436</v>
      </c>
      <c r="E73" s="29"/>
      <c r="F73" s="26">
        <f>F74+F75</f>
        <v>1254</v>
      </c>
      <c r="G73" s="26">
        <f>G74+G75</f>
        <v>683.7</v>
      </c>
    </row>
    <row r="74" spans="1:7" ht="16.5">
      <c r="A74" s="32" t="s">
        <v>405</v>
      </c>
      <c r="B74" s="29" t="s">
        <v>377</v>
      </c>
      <c r="C74" s="29" t="s">
        <v>426</v>
      </c>
      <c r="D74" s="29" t="s">
        <v>436</v>
      </c>
      <c r="E74" s="29" t="s">
        <v>406</v>
      </c>
      <c r="F74" s="26">
        <v>504</v>
      </c>
      <c r="G74" s="27">
        <v>212.5</v>
      </c>
    </row>
    <row r="75" spans="1:7" ht="33">
      <c r="A75" s="32" t="s">
        <v>437</v>
      </c>
      <c r="B75" s="29" t="s">
        <v>377</v>
      </c>
      <c r="C75" s="29" t="s">
        <v>426</v>
      </c>
      <c r="D75" s="29" t="s">
        <v>436</v>
      </c>
      <c r="E75" s="29" t="s">
        <v>438</v>
      </c>
      <c r="F75" s="26">
        <v>750</v>
      </c>
      <c r="G75" s="27">
        <v>471.2</v>
      </c>
    </row>
    <row r="76" spans="1:7" s="35" customFormat="1" ht="33">
      <c r="A76" s="30" t="s">
        <v>439</v>
      </c>
      <c r="B76" s="29" t="s">
        <v>377</v>
      </c>
      <c r="C76" s="29" t="s">
        <v>426</v>
      </c>
      <c r="D76" s="29" t="s">
        <v>440</v>
      </c>
      <c r="E76" s="29"/>
      <c r="F76" s="26">
        <f>F77</f>
        <v>310</v>
      </c>
      <c r="G76" s="26">
        <f>G77</f>
        <v>0</v>
      </c>
    </row>
    <row r="77" spans="1:7" ht="33">
      <c r="A77" s="32" t="s">
        <v>462</v>
      </c>
      <c r="B77" s="29" t="s">
        <v>377</v>
      </c>
      <c r="C77" s="29" t="s">
        <v>426</v>
      </c>
      <c r="D77" s="29" t="s">
        <v>440</v>
      </c>
      <c r="E77" s="29" t="s">
        <v>397</v>
      </c>
      <c r="F77" s="26">
        <v>310</v>
      </c>
      <c r="G77" s="27">
        <v>0</v>
      </c>
    </row>
    <row r="78" spans="1:7" s="35" customFormat="1" ht="28.5" customHeight="1">
      <c r="A78" s="30" t="s">
        <v>441</v>
      </c>
      <c r="B78" s="29" t="s">
        <v>377</v>
      </c>
      <c r="C78" s="29" t="s">
        <v>426</v>
      </c>
      <c r="D78" s="29" t="s">
        <v>442</v>
      </c>
      <c r="E78" s="29"/>
      <c r="F78" s="26">
        <f>F79+F80</f>
        <v>3981.2</v>
      </c>
      <c r="G78" s="26">
        <f>G79+G80</f>
        <v>1449.6</v>
      </c>
    </row>
    <row r="79" spans="1:7" ht="33">
      <c r="A79" s="32" t="s">
        <v>462</v>
      </c>
      <c r="B79" s="29" t="s">
        <v>377</v>
      </c>
      <c r="C79" s="29" t="s">
        <v>426</v>
      </c>
      <c r="D79" s="29" t="s">
        <v>442</v>
      </c>
      <c r="E79" s="29" t="s">
        <v>397</v>
      </c>
      <c r="F79" s="26">
        <v>3321.6</v>
      </c>
      <c r="G79" s="27">
        <v>1067</v>
      </c>
    </row>
    <row r="80" spans="1:9" ht="16.5">
      <c r="A80" s="32" t="s">
        <v>398</v>
      </c>
      <c r="B80" s="29" t="s">
        <v>377</v>
      </c>
      <c r="C80" s="29" t="s">
        <v>426</v>
      </c>
      <c r="D80" s="29" t="s">
        <v>442</v>
      </c>
      <c r="E80" s="29" t="s">
        <v>399</v>
      </c>
      <c r="F80" s="26">
        <v>659.6</v>
      </c>
      <c r="G80" s="27">
        <v>382.6</v>
      </c>
      <c r="H80" s="42"/>
      <c r="I80" s="43"/>
    </row>
    <row r="81" spans="1:7" ht="49.5">
      <c r="A81" s="30" t="s">
        <v>443</v>
      </c>
      <c r="B81" s="29" t="s">
        <v>377</v>
      </c>
      <c r="C81" s="29" t="s">
        <v>426</v>
      </c>
      <c r="D81" s="29" t="s">
        <v>444</v>
      </c>
      <c r="E81" s="29"/>
      <c r="F81" s="26">
        <f>F82+F85</f>
        <v>1112.2</v>
      </c>
      <c r="G81" s="26">
        <f>G82+G85</f>
        <v>627</v>
      </c>
    </row>
    <row r="82" spans="1:7" s="35" customFormat="1" ht="33">
      <c r="A82" s="30" t="s">
        <v>445</v>
      </c>
      <c r="B82" s="29" t="s">
        <v>377</v>
      </c>
      <c r="C82" s="29" t="s">
        <v>426</v>
      </c>
      <c r="D82" s="29" t="s">
        <v>446</v>
      </c>
      <c r="E82" s="29"/>
      <c r="F82" s="26">
        <f>F83+F84</f>
        <v>1057.2</v>
      </c>
      <c r="G82" s="26">
        <f>G83+G84</f>
        <v>627</v>
      </c>
    </row>
    <row r="83" spans="1:7" ht="16.5">
      <c r="A83" s="32" t="s">
        <v>405</v>
      </c>
      <c r="B83" s="29" t="s">
        <v>377</v>
      </c>
      <c r="C83" s="29" t="s">
        <v>426</v>
      </c>
      <c r="D83" s="29" t="s">
        <v>446</v>
      </c>
      <c r="E83" s="29" t="s">
        <v>406</v>
      </c>
      <c r="F83" s="26">
        <v>457.2</v>
      </c>
      <c r="G83" s="27">
        <v>27</v>
      </c>
    </row>
    <row r="84" spans="1:7" ht="33">
      <c r="A84" s="44" t="s">
        <v>437</v>
      </c>
      <c r="B84" s="29" t="s">
        <v>377</v>
      </c>
      <c r="C84" s="29" t="s">
        <v>426</v>
      </c>
      <c r="D84" s="29" t="s">
        <v>446</v>
      </c>
      <c r="E84" s="29" t="s">
        <v>438</v>
      </c>
      <c r="F84" s="26">
        <v>600</v>
      </c>
      <c r="G84" s="27">
        <v>600</v>
      </c>
    </row>
    <row r="85" spans="1:7" s="35" customFormat="1" ht="33">
      <c r="A85" s="30" t="s">
        <v>447</v>
      </c>
      <c r="B85" s="29" t="s">
        <v>377</v>
      </c>
      <c r="C85" s="29" t="s">
        <v>426</v>
      </c>
      <c r="D85" s="29" t="s">
        <v>448</v>
      </c>
      <c r="E85" s="29"/>
      <c r="F85" s="26">
        <f>F86</f>
        <v>55</v>
      </c>
      <c r="G85" s="26">
        <f>G86</f>
        <v>0</v>
      </c>
    </row>
    <row r="86" spans="1:7" ht="33">
      <c r="A86" s="44" t="s">
        <v>437</v>
      </c>
      <c r="B86" s="29" t="s">
        <v>377</v>
      </c>
      <c r="C86" s="29" t="s">
        <v>426</v>
      </c>
      <c r="D86" s="29" t="s">
        <v>448</v>
      </c>
      <c r="E86" s="29" t="s">
        <v>438</v>
      </c>
      <c r="F86" s="26">
        <v>55</v>
      </c>
      <c r="G86" s="27">
        <v>0</v>
      </c>
    </row>
    <row r="87" spans="1:7" ht="33" hidden="1">
      <c r="A87" s="30" t="s">
        <v>422</v>
      </c>
      <c r="B87" s="29" t="s">
        <v>377</v>
      </c>
      <c r="C87" s="29" t="s">
        <v>426</v>
      </c>
      <c r="D87" s="29" t="s">
        <v>423</v>
      </c>
      <c r="E87" s="29"/>
      <c r="F87" s="26">
        <f>F88</f>
        <v>0</v>
      </c>
      <c r="G87" s="26">
        <f>G88</f>
        <v>0</v>
      </c>
    </row>
    <row r="88" spans="1:7" s="31" customFormat="1" ht="16.5" hidden="1">
      <c r="A88" s="30" t="s">
        <v>420</v>
      </c>
      <c r="B88" s="29" t="s">
        <v>377</v>
      </c>
      <c r="C88" s="29" t="s">
        <v>426</v>
      </c>
      <c r="D88" s="29" t="s">
        <v>424</v>
      </c>
      <c r="E88" s="29"/>
      <c r="F88" s="26">
        <f>F89</f>
        <v>0</v>
      </c>
      <c r="G88" s="26">
        <f>G89</f>
        <v>0</v>
      </c>
    </row>
    <row r="89" spans="1:7" ht="16.5" hidden="1">
      <c r="A89" s="32" t="s">
        <v>405</v>
      </c>
      <c r="B89" s="29" t="s">
        <v>377</v>
      </c>
      <c r="C89" s="29" t="s">
        <v>426</v>
      </c>
      <c r="D89" s="29" t="s">
        <v>424</v>
      </c>
      <c r="E89" s="29" t="s">
        <v>406</v>
      </c>
      <c r="F89" s="26"/>
      <c r="G89" s="27"/>
    </row>
    <row r="90" spans="1:7" ht="33">
      <c r="A90" s="11" t="s">
        <v>449</v>
      </c>
      <c r="B90" s="28" t="s">
        <v>387</v>
      </c>
      <c r="C90" s="29"/>
      <c r="D90" s="29"/>
      <c r="E90" s="29"/>
      <c r="F90" s="24">
        <f>F91+F99</f>
        <v>10206.7</v>
      </c>
      <c r="G90" s="24">
        <f>G91+G99</f>
        <v>4101.9</v>
      </c>
    </row>
    <row r="91" spans="1:7" ht="30" customHeight="1">
      <c r="A91" s="11" t="s">
        <v>450</v>
      </c>
      <c r="B91" s="28" t="s">
        <v>387</v>
      </c>
      <c r="C91" s="28" t="s">
        <v>451</v>
      </c>
      <c r="D91" s="29"/>
      <c r="E91" s="29"/>
      <c r="F91" s="24">
        <f>F92+F96</f>
        <v>9386.7</v>
      </c>
      <c r="G91" s="24">
        <f>G92+G96</f>
        <v>3885.9</v>
      </c>
    </row>
    <row r="92" spans="1:7" ht="33" customHeight="1">
      <c r="A92" s="30" t="s">
        <v>402</v>
      </c>
      <c r="B92" s="29" t="s">
        <v>387</v>
      </c>
      <c r="C92" s="29" t="s">
        <v>451</v>
      </c>
      <c r="D92" s="29" t="s">
        <v>403</v>
      </c>
      <c r="E92" s="29"/>
      <c r="F92" s="26">
        <f>F93</f>
        <v>9386.7</v>
      </c>
      <c r="G92" s="26">
        <f>G93</f>
        <v>3885.9</v>
      </c>
    </row>
    <row r="93" spans="1:7" s="35" customFormat="1" ht="33">
      <c r="A93" s="30" t="s">
        <v>452</v>
      </c>
      <c r="B93" s="29" t="s">
        <v>387</v>
      </c>
      <c r="C93" s="29" t="s">
        <v>451</v>
      </c>
      <c r="D93" s="29" t="s">
        <v>453</v>
      </c>
      <c r="E93" s="29"/>
      <c r="F93" s="26">
        <f>F94+F95</f>
        <v>9386.7</v>
      </c>
      <c r="G93" s="26">
        <f>G94+G95</f>
        <v>3885.9</v>
      </c>
    </row>
    <row r="94" spans="1:7" ht="33">
      <c r="A94" s="32" t="s">
        <v>462</v>
      </c>
      <c r="B94" s="29" t="s">
        <v>387</v>
      </c>
      <c r="C94" s="29" t="s">
        <v>451</v>
      </c>
      <c r="D94" s="29" t="s">
        <v>453</v>
      </c>
      <c r="E94" s="29" t="s">
        <v>397</v>
      </c>
      <c r="F94" s="26">
        <v>1615</v>
      </c>
      <c r="G94" s="27">
        <v>0</v>
      </c>
    </row>
    <row r="95" spans="1:7" ht="36" customHeight="1">
      <c r="A95" s="44" t="s">
        <v>437</v>
      </c>
      <c r="B95" s="29" t="s">
        <v>387</v>
      </c>
      <c r="C95" s="29" t="s">
        <v>451</v>
      </c>
      <c r="D95" s="29" t="s">
        <v>453</v>
      </c>
      <c r="E95" s="29" t="s">
        <v>438</v>
      </c>
      <c r="F95" s="26">
        <f>7753.6+18.1</f>
        <v>7771.700000000001</v>
      </c>
      <c r="G95" s="27">
        <v>3885.9</v>
      </c>
    </row>
    <row r="96" spans="1:7" ht="33" hidden="1">
      <c r="A96" s="30" t="s">
        <v>422</v>
      </c>
      <c r="B96" s="29" t="s">
        <v>387</v>
      </c>
      <c r="C96" s="29" t="s">
        <v>451</v>
      </c>
      <c r="D96" s="29" t="s">
        <v>423</v>
      </c>
      <c r="E96" s="29"/>
      <c r="F96" s="26">
        <f>F97</f>
        <v>0</v>
      </c>
      <c r="G96" s="26">
        <f>G97</f>
        <v>0</v>
      </c>
    </row>
    <row r="97" spans="1:7" s="35" customFormat="1" ht="16.5" hidden="1">
      <c r="A97" s="30" t="s">
        <v>420</v>
      </c>
      <c r="B97" s="29" t="s">
        <v>387</v>
      </c>
      <c r="C97" s="29" t="s">
        <v>451</v>
      </c>
      <c r="D97" s="29" t="s">
        <v>424</v>
      </c>
      <c r="E97" s="29"/>
      <c r="F97" s="26">
        <f>F98</f>
        <v>0</v>
      </c>
      <c r="G97" s="26">
        <f>G98</f>
        <v>0</v>
      </c>
    </row>
    <row r="98" spans="1:7" ht="68.25" customHeight="1" hidden="1">
      <c r="A98" s="32" t="s">
        <v>101</v>
      </c>
      <c r="B98" s="29" t="s">
        <v>387</v>
      </c>
      <c r="C98" s="29" t="s">
        <v>451</v>
      </c>
      <c r="D98" s="29" t="s">
        <v>424</v>
      </c>
      <c r="E98" s="29" t="s">
        <v>399</v>
      </c>
      <c r="F98" s="26"/>
      <c r="G98" s="27"/>
    </row>
    <row r="99" spans="1:7" ht="37.5" customHeight="1">
      <c r="A99" s="11" t="s">
        <v>454</v>
      </c>
      <c r="B99" s="28" t="s">
        <v>387</v>
      </c>
      <c r="C99" s="28" t="s">
        <v>455</v>
      </c>
      <c r="D99" s="29"/>
      <c r="E99" s="29"/>
      <c r="F99" s="24">
        <f>F100</f>
        <v>820</v>
      </c>
      <c r="G99" s="24">
        <f>G100</f>
        <v>216</v>
      </c>
    </row>
    <row r="100" spans="1:7" ht="36.75" customHeight="1">
      <c r="A100" s="30" t="s">
        <v>402</v>
      </c>
      <c r="B100" s="29" t="s">
        <v>387</v>
      </c>
      <c r="C100" s="29" t="s">
        <v>455</v>
      </c>
      <c r="D100" s="29" t="s">
        <v>403</v>
      </c>
      <c r="E100" s="29"/>
      <c r="F100" s="26">
        <f>F101</f>
        <v>820</v>
      </c>
      <c r="G100" s="26">
        <f>G101</f>
        <v>216</v>
      </c>
    </row>
    <row r="101" spans="1:7" s="35" customFormat="1" ht="54.75" customHeight="1">
      <c r="A101" s="30" t="s">
        <v>456</v>
      </c>
      <c r="B101" s="29" t="s">
        <v>387</v>
      </c>
      <c r="C101" s="29" t="s">
        <v>455</v>
      </c>
      <c r="D101" s="29" t="s">
        <v>457</v>
      </c>
      <c r="E101" s="29"/>
      <c r="F101" s="26">
        <f>F102+F103</f>
        <v>820</v>
      </c>
      <c r="G101" s="26">
        <f>G102+G103</f>
        <v>216</v>
      </c>
    </row>
    <row r="102" spans="1:7" ht="36" customHeight="1">
      <c r="A102" s="32" t="s">
        <v>462</v>
      </c>
      <c r="B102" s="29" t="s">
        <v>387</v>
      </c>
      <c r="C102" s="29" t="s">
        <v>455</v>
      </c>
      <c r="D102" s="29" t="s">
        <v>457</v>
      </c>
      <c r="E102" s="29" t="s">
        <v>397</v>
      </c>
      <c r="F102" s="26">
        <v>50</v>
      </c>
      <c r="G102" s="27">
        <v>0</v>
      </c>
    </row>
    <row r="103" spans="1:7" ht="16.5">
      <c r="A103" s="32" t="s">
        <v>405</v>
      </c>
      <c r="B103" s="29" t="s">
        <v>387</v>
      </c>
      <c r="C103" s="29" t="s">
        <v>455</v>
      </c>
      <c r="D103" s="29" t="s">
        <v>457</v>
      </c>
      <c r="E103" s="29" t="s">
        <v>406</v>
      </c>
      <c r="F103" s="26">
        <v>770</v>
      </c>
      <c r="G103" s="27">
        <v>216</v>
      </c>
    </row>
    <row r="104" spans="1:7" ht="18" customHeight="1">
      <c r="A104" s="11" t="s">
        <v>458</v>
      </c>
      <c r="B104" s="28" t="s">
        <v>401</v>
      </c>
      <c r="C104" s="29"/>
      <c r="D104" s="29"/>
      <c r="E104" s="29"/>
      <c r="F104" s="24">
        <f>F109+F142+F105</f>
        <v>125134.1</v>
      </c>
      <c r="G104" s="24">
        <f>G109+G142+G105</f>
        <v>51737.6</v>
      </c>
    </row>
    <row r="105" spans="1:7" ht="19.5" customHeight="1">
      <c r="A105" s="11" t="s">
        <v>459</v>
      </c>
      <c r="B105" s="28" t="s">
        <v>401</v>
      </c>
      <c r="C105" s="28" t="s">
        <v>460</v>
      </c>
      <c r="D105" s="29"/>
      <c r="E105" s="29"/>
      <c r="F105" s="24">
        <f aca="true" t="shared" si="3" ref="F105:G107">F106</f>
        <v>49933.6</v>
      </c>
      <c r="G105" s="24">
        <f t="shared" si="3"/>
        <v>25114.2</v>
      </c>
    </row>
    <row r="106" spans="1:7" ht="49.5">
      <c r="A106" s="30" t="s">
        <v>463</v>
      </c>
      <c r="B106" s="29" t="s">
        <v>401</v>
      </c>
      <c r="C106" s="29" t="s">
        <v>460</v>
      </c>
      <c r="D106" s="29" t="s">
        <v>464</v>
      </c>
      <c r="E106" s="29"/>
      <c r="F106" s="26">
        <f t="shared" si="3"/>
        <v>49933.6</v>
      </c>
      <c r="G106" s="26">
        <f t="shared" si="3"/>
        <v>25114.2</v>
      </c>
    </row>
    <row r="107" spans="1:7" s="35" customFormat="1" ht="63.75" customHeight="1">
      <c r="A107" s="30" t="s">
        <v>465</v>
      </c>
      <c r="B107" s="29" t="s">
        <v>401</v>
      </c>
      <c r="C107" s="29" t="s">
        <v>460</v>
      </c>
      <c r="D107" s="29" t="s">
        <v>466</v>
      </c>
      <c r="E107" s="29"/>
      <c r="F107" s="26">
        <f t="shared" si="3"/>
        <v>49933.6</v>
      </c>
      <c r="G107" s="26">
        <f t="shared" si="3"/>
        <v>25114.2</v>
      </c>
    </row>
    <row r="108" spans="1:7" ht="17.25" customHeight="1">
      <c r="A108" s="32" t="s">
        <v>398</v>
      </c>
      <c r="B108" s="29" t="s">
        <v>401</v>
      </c>
      <c r="C108" s="29" t="s">
        <v>460</v>
      </c>
      <c r="D108" s="29" t="s">
        <v>466</v>
      </c>
      <c r="E108" s="29" t="s">
        <v>399</v>
      </c>
      <c r="F108" s="26">
        <v>49933.6</v>
      </c>
      <c r="G108" s="27">
        <v>25114.2</v>
      </c>
    </row>
    <row r="109" spans="1:7" ht="16.5">
      <c r="A109" s="11" t="s">
        <v>467</v>
      </c>
      <c r="B109" s="28" t="s">
        <v>401</v>
      </c>
      <c r="C109" s="28" t="s">
        <v>451</v>
      </c>
      <c r="D109" s="29"/>
      <c r="E109" s="29"/>
      <c r="F109" s="24">
        <f>F110+F113+F136</f>
        <v>70540.5</v>
      </c>
      <c r="G109" s="24">
        <f>G110+G113+G136</f>
        <v>25015.1</v>
      </c>
    </row>
    <row r="110" spans="1:8" ht="33" hidden="1">
      <c r="A110" s="30" t="s">
        <v>468</v>
      </c>
      <c r="B110" s="29" t="s">
        <v>401</v>
      </c>
      <c r="C110" s="29" t="s">
        <v>451</v>
      </c>
      <c r="D110" s="29" t="s">
        <v>469</v>
      </c>
      <c r="E110" s="29"/>
      <c r="F110" s="26">
        <f>F111</f>
        <v>0</v>
      </c>
      <c r="G110" s="26">
        <f>G111</f>
        <v>0</v>
      </c>
      <c r="H110" s="36"/>
    </row>
    <row r="111" spans="1:7" s="35" customFormat="1" ht="16.5" customHeight="1" hidden="1">
      <c r="A111" s="41" t="s">
        <v>470</v>
      </c>
      <c r="B111" s="29" t="s">
        <v>401</v>
      </c>
      <c r="C111" s="29" t="s">
        <v>451</v>
      </c>
      <c r="D111" s="29" t="s">
        <v>471</v>
      </c>
      <c r="E111" s="29"/>
      <c r="F111" s="26">
        <f>F112</f>
        <v>0</v>
      </c>
      <c r="G111" s="26">
        <f>G112</f>
        <v>0</v>
      </c>
    </row>
    <row r="112" spans="1:9" ht="33" hidden="1">
      <c r="A112" s="32" t="s">
        <v>396</v>
      </c>
      <c r="B112" s="29" t="s">
        <v>401</v>
      </c>
      <c r="C112" s="29" t="s">
        <v>451</v>
      </c>
      <c r="D112" s="29" t="s">
        <v>471</v>
      </c>
      <c r="E112" s="29" t="s">
        <v>397</v>
      </c>
      <c r="F112" s="26">
        <v>0</v>
      </c>
      <c r="G112" s="27">
        <v>0</v>
      </c>
      <c r="I112" s="43"/>
    </row>
    <row r="113" spans="1:9" ht="49.5">
      <c r="A113" s="30" t="s">
        <v>463</v>
      </c>
      <c r="B113" s="29" t="s">
        <v>401</v>
      </c>
      <c r="C113" s="29" t="s">
        <v>451</v>
      </c>
      <c r="D113" s="29" t="s">
        <v>464</v>
      </c>
      <c r="E113" s="29"/>
      <c r="F113" s="26">
        <f>F120+F122+F124+F126+F128+F130+F114+F116+F118+F132+F134</f>
        <v>70540.5</v>
      </c>
      <c r="G113" s="26">
        <f>G120+G122+G124+G126+G128+G130+G114+G116+G118+G132+G134</f>
        <v>25015.1</v>
      </c>
      <c r="I113" s="43"/>
    </row>
    <row r="114" spans="1:9" ht="33" hidden="1">
      <c r="A114" s="45" t="s">
        <v>472</v>
      </c>
      <c r="B114" s="29" t="s">
        <v>401</v>
      </c>
      <c r="C114" s="29" t="s">
        <v>451</v>
      </c>
      <c r="D114" s="29" t="s">
        <v>473</v>
      </c>
      <c r="E114" s="29"/>
      <c r="F114" s="26">
        <f>F115</f>
        <v>0</v>
      </c>
      <c r="G114" s="26">
        <f>G115</f>
        <v>0</v>
      </c>
      <c r="I114" s="46"/>
    </row>
    <row r="115" spans="1:9" ht="33" hidden="1">
      <c r="A115" s="32" t="s">
        <v>474</v>
      </c>
      <c r="B115" s="29" t="s">
        <v>401</v>
      </c>
      <c r="C115" s="29" t="s">
        <v>451</v>
      </c>
      <c r="D115" s="29" t="s">
        <v>473</v>
      </c>
      <c r="E115" s="29" t="s">
        <v>475</v>
      </c>
      <c r="F115" s="26">
        <v>0</v>
      </c>
      <c r="G115" s="27">
        <v>0</v>
      </c>
      <c r="I115" s="43"/>
    </row>
    <row r="116" spans="1:9" ht="33" customHeight="1" hidden="1">
      <c r="A116" s="47" t="s">
        <v>74</v>
      </c>
      <c r="B116" s="29" t="s">
        <v>401</v>
      </c>
      <c r="C116" s="29" t="s">
        <v>451</v>
      </c>
      <c r="D116" s="29" t="s">
        <v>75</v>
      </c>
      <c r="E116" s="29"/>
      <c r="F116" s="26">
        <f>F117</f>
        <v>0</v>
      </c>
      <c r="G116" s="26">
        <f>G117</f>
        <v>0</v>
      </c>
      <c r="I116" s="46"/>
    </row>
    <row r="117" spans="1:9" ht="33.75" customHeight="1" hidden="1">
      <c r="A117" s="48" t="s">
        <v>437</v>
      </c>
      <c r="B117" s="29" t="s">
        <v>401</v>
      </c>
      <c r="C117" s="29" t="s">
        <v>451</v>
      </c>
      <c r="D117" s="29" t="s">
        <v>75</v>
      </c>
      <c r="E117" s="29" t="s">
        <v>438</v>
      </c>
      <c r="F117" s="26">
        <v>0</v>
      </c>
      <c r="G117" s="27">
        <v>0</v>
      </c>
      <c r="I117" s="43"/>
    </row>
    <row r="118" spans="1:9" ht="67.5" customHeight="1" hidden="1">
      <c r="A118" s="47" t="s">
        <v>76</v>
      </c>
      <c r="B118" s="29" t="s">
        <v>401</v>
      </c>
      <c r="C118" s="29" t="s">
        <v>451</v>
      </c>
      <c r="D118" s="29" t="s">
        <v>77</v>
      </c>
      <c r="E118" s="29"/>
      <c r="F118" s="26">
        <f>F119</f>
        <v>0</v>
      </c>
      <c r="G118" s="26">
        <f>G119</f>
        <v>0</v>
      </c>
      <c r="I118" s="46"/>
    </row>
    <row r="119" spans="1:9" ht="33" hidden="1">
      <c r="A119" s="48" t="s">
        <v>437</v>
      </c>
      <c r="B119" s="29" t="s">
        <v>401</v>
      </c>
      <c r="C119" s="29" t="s">
        <v>451</v>
      </c>
      <c r="D119" s="29" t="s">
        <v>77</v>
      </c>
      <c r="E119" s="29" t="s">
        <v>438</v>
      </c>
      <c r="F119" s="26">
        <v>0</v>
      </c>
      <c r="G119" s="27">
        <v>0</v>
      </c>
      <c r="I119" s="43"/>
    </row>
    <row r="120" spans="1:9" s="35" customFormat="1" ht="49.5">
      <c r="A120" s="30" t="s">
        <v>476</v>
      </c>
      <c r="B120" s="29" t="s">
        <v>401</v>
      </c>
      <c r="C120" s="29" t="s">
        <v>451</v>
      </c>
      <c r="D120" s="29" t="s">
        <v>477</v>
      </c>
      <c r="E120" s="29"/>
      <c r="F120" s="26">
        <f>F121</f>
        <v>49730.3</v>
      </c>
      <c r="G120" s="26">
        <f>G121</f>
        <v>24984.8</v>
      </c>
      <c r="I120" s="49"/>
    </row>
    <row r="121" spans="1:9" ht="33">
      <c r="A121" s="44" t="s">
        <v>437</v>
      </c>
      <c r="B121" s="29" t="s">
        <v>401</v>
      </c>
      <c r="C121" s="29" t="s">
        <v>451</v>
      </c>
      <c r="D121" s="29" t="s">
        <v>477</v>
      </c>
      <c r="E121" s="29" t="s">
        <v>438</v>
      </c>
      <c r="F121" s="26">
        <v>49730.3</v>
      </c>
      <c r="G121" s="27">
        <v>24984.8</v>
      </c>
      <c r="I121" s="43"/>
    </row>
    <row r="122" spans="1:7" s="35" customFormat="1" ht="17.25" customHeight="1">
      <c r="A122" s="41" t="s">
        <v>143</v>
      </c>
      <c r="B122" s="29" t="s">
        <v>401</v>
      </c>
      <c r="C122" s="29" t="s">
        <v>451</v>
      </c>
      <c r="D122" s="29" t="s">
        <v>144</v>
      </c>
      <c r="E122" s="29"/>
      <c r="F122" s="26">
        <f>F123</f>
        <v>10713.2</v>
      </c>
      <c r="G122" s="26">
        <f>G123</f>
        <v>0</v>
      </c>
    </row>
    <row r="123" spans="1:7" ht="33">
      <c r="A123" s="50" t="s">
        <v>437</v>
      </c>
      <c r="B123" s="29" t="s">
        <v>401</v>
      </c>
      <c r="C123" s="29" t="s">
        <v>451</v>
      </c>
      <c r="D123" s="29" t="s">
        <v>144</v>
      </c>
      <c r="E123" s="29" t="s">
        <v>438</v>
      </c>
      <c r="F123" s="26">
        <v>10713.2</v>
      </c>
      <c r="G123" s="27">
        <v>0</v>
      </c>
    </row>
    <row r="124" spans="1:7" ht="33">
      <c r="A124" s="41" t="s">
        <v>145</v>
      </c>
      <c r="B124" s="29" t="s">
        <v>401</v>
      </c>
      <c r="C124" s="29" t="s">
        <v>451</v>
      </c>
      <c r="D124" s="29" t="s">
        <v>146</v>
      </c>
      <c r="E124" s="29"/>
      <c r="F124" s="26">
        <f>F125</f>
        <v>1935.7</v>
      </c>
      <c r="G124" s="27">
        <f>G125</f>
        <v>0</v>
      </c>
    </row>
    <row r="125" spans="1:7" ht="33">
      <c r="A125" s="50" t="s">
        <v>437</v>
      </c>
      <c r="B125" s="29" t="s">
        <v>401</v>
      </c>
      <c r="C125" s="29" t="s">
        <v>451</v>
      </c>
      <c r="D125" s="29" t="s">
        <v>146</v>
      </c>
      <c r="E125" s="29" t="s">
        <v>438</v>
      </c>
      <c r="F125" s="26">
        <v>1935.7</v>
      </c>
      <c r="G125" s="27">
        <v>0</v>
      </c>
    </row>
    <row r="126" spans="1:7" ht="49.5">
      <c r="A126" s="41" t="s">
        <v>147</v>
      </c>
      <c r="B126" s="29" t="s">
        <v>401</v>
      </c>
      <c r="C126" s="29" t="s">
        <v>451</v>
      </c>
      <c r="D126" s="29" t="s">
        <v>148</v>
      </c>
      <c r="E126" s="29"/>
      <c r="F126" s="26">
        <f>F127</f>
        <v>1809.7</v>
      </c>
      <c r="G126" s="26">
        <f>G127</f>
        <v>0</v>
      </c>
    </row>
    <row r="127" spans="1:7" ht="33">
      <c r="A127" s="50" t="s">
        <v>462</v>
      </c>
      <c r="B127" s="29" t="s">
        <v>401</v>
      </c>
      <c r="C127" s="29" t="s">
        <v>451</v>
      </c>
      <c r="D127" s="29" t="s">
        <v>148</v>
      </c>
      <c r="E127" s="29" t="s">
        <v>397</v>
      </c>
      <c r="F127" s="26">
        <v>1809.7</v>
      </c>
      <c r="G127" s="27">
        <v>0</v>
      </c>
    </row>
    <row r="128" spans="1:7" s="35" customFormat="1" ht="33">
      <c r="A128" s="41" t="s">
        <v>479</v>
      </c>
      <c r="B128" s="29" t="s">
        <v>401</v>
      </c>
      <c r="C128" s="29" t="s">
        <v>451</v>
      </c>
      <c r="D128" s="29" t="s">
        <v>480</v>
      </c>
      <c r="E128" s="29"/>
      <c r="F128" s="26">
        <f>F129</f>
        <v>6259.8</v>
      </c>
      <c r="G128" s="26">
        <f>G129</f>
        <v>30.3</v>
      </c>
    </row>
    <row r="129" spans="1:7" ht="33">
      <c r="A129" s="32" t="s">
        <v>474</v>
      </c>
      <c r="B129" s="29" t="s">
        <v>401</v>
      </c>
      <c r="C129" s="29" t="s">
        <v>451</v>
      </c>
      <c r="D129" s="29" t="s">
        <v>480</v>
      </c>
      <c r="E129" s="29" t="s">
        <v>475</v>
      </c>
      <c r="F129" s="26">
        <v>6259.8</v>
      </c>
      <c r="G129" s="27">
        <v>30.3</v>
      </c>
    </row>
    <row r="130" spans="1:7" s="35" customFormat="1" ht="49.5" hidden="1">
      <c r="A130" s="45" t="s">
        <v>481</v>
      </c>
      <c r="B130" s="29" t="s">
        <v>401</v>
      </c>
      <c r="C130" s="29" t="s">
        <v>451</v>
      </c>
      <c r="D130" s="29" t="s">
        <v>482</v>
      </c>
      <c r="E130" s="29"/>
      <c r="F130" s="26">
        <f>F131</f>
        <v>0</v>
      </c>
      <c r="G130" s="26">
        <f>G131</f>
        <v>0</v>
      </c>
    </row>
    <row r="131" spans="1:7" ht="33" hidden="1">
      <c r="A131" s="32" t="s">
        <v>474</v>
      </c>
      <c r="B131" s="29" t="s">
        <v>401</v>
      </c>
      <c r="C131" s="29" t="s">
        <v>451</v>
      </c>
      <c r="D131" s="29" t="s">
        <v>482</v>
      </c>
      <c r="E131" s="29" t="s">
        <v>475</v>
      </c>
      <c r="F131" s="26"/>
      <c r="G131" s="27">
        <v>0</v>
      </c>
    </row>
    <row r="132" spans="1:7" s="35" customFormat="1" ht="33">
      <c r="A132" s="47" t="s">
        <v>78</v>
      </c>
      <c r="B132" s="29" t="s">
        <v>401</v>
      </c>
      <c r="C132" s="29" t="s">
        <v>451</v>
      </c>
      <c r="D132" s="29" t="s">
        <v>150</v>
      </c>
      <c r="E132" s="29"/>
      <c r="F132" s="26">
        <f>F133</f>
        <v>91.8</v>
      </c>
      <c r="G132" s="26">
        <f>G133</f>
        <v>0</v>
      </c>
    </row>
    <row r="133" spans="1:7" ht="33">
      <c r="A133" s="48" t="s">
        <v>437</v>
      </c>
      <c r="B133" s="29" t="s">
        <v>401</v>
      </c>
      <c r="C133" s="29" t="s">
        <v>451</v>
      </c>
      <c r="D133" s="29" t="s">
        <v>150</v>
      </c>
      <c r="E133" s="29" t="s">
        <v>438</v>
      </c>
      <c r="F133" s="26">
        <v>91.8</v>
      </c>
      <c r="G133" s="27">
        <v>0</v>
      </c>
    </row>
    <row r="134" spans="1:7" s="35" customFormat="1" ht="33" hidden="1">
      <c r="A134" s="47" t="s">
        <v>79</v>
      </c>
      <c r="B134" s="29" t="s">
        <v>401</v>
      </c>
      <c r="C134" s="29" t="s">
        <v>451</v>
      </c>
      <c r="D134" s="29" t="s">
        <v>80</v>
      </c>
      <c r="E134" s="29"/>
      <c r="F134" s="26">
        <f>F135</f>
        <v>0</v>
      </c>
      <c r="G134" s="26">
        <f>G135</f>
        <v>0</v>
      </c>
    </row>
    <row r="135" spans="1:7" ht="33" hidden="1">
      <c r="A135" s="48" t="s">
        <v>437</v>
      </c>
      <c r="B135" s="29" t="s">
        <v>401</v>
      </c>
      <c r="C135" s="29" t="s">
        <v>451</v>
      </c>
      <c r="D135" s="29" t="s">
        <v>80</v>
      </c>
      <c r="E135" s="29" t="s">
        <v>438</v>
      </c>
      <c r="F135" s="26"/>
      <c r="G135" s="27">
        <v>0</v>
      </c>
    </row>
    <row r="136" spans="1:7" ht="66" hidden="1">
      <c r="A136" s="30" t="s">
        <v>483</v>
      </c>
      <c r="B136" s="29" t="s">
        <v>401</v>
      </c>
      <c r="C136" s="29" t="s">
        <v>451</v>
      </c>
      <c r="D136" s="51" t="s">
        <v>484</v>
      </c>
      <c r="E136" s="23"/>
      <c r="F136" s="27">
        <f>F137</f>
        <v>0</v>
      </c>
      <c r="G136" s="27">
        <f>G137</f>
        <v>0</v>
      </c>
    </row>
    <row r="137" spans="1:7" ht="36" customHeight="1" hidden="1">
      <c r="A137" s="30" t="s">
        <v>485</v>
      </c>
      <c r="B137" s="29" t="s">
        <v>401</v>
      </c>
      <c r="C137" s="29" t="s">
        <v>451</v>
      </c>
      <c r="D137" s="51" t="s">
        <v>486</v>
      </c>
      <c r="E137" s="23"/>
      <c r="F137" s="27"/>
      <c r="G137" s="27"/>
    </row>
    <row r="138" spans="1:7" ht="49.5" hidden="1">
      <c r="A138" s="47" t="s">
        <v>81</v>
      </c>
      <c r="B138" s="29" t="s">
        <v>401</v>
      </c>
      <c r="C138" s="29" t="s">
        <v>451</v>
      </c>
      <c r="D138" s="29" t="s">
        <v>82</v>
      </c>
      <c r="E138" s="52"/>
      <c r="F138" s="27">
        <f aca="true" t="shared" si="4" ref="F138:G140">F139</f>
        <v>0</v>
      </c>
      <c r="G138" s="27">
        <f t="shared" si="4"/>
        <v>0</v>
      </c>
    </row>
    <row r="139" spans="1:7" ht="33" hidden="1">
      <c r="A139" s="53" t="s">
        <v>474</v>
      </c>
      <c r="B139" s="29" t="s">
        <v>401</v>
      </c>
      <c r="C139" s="29" t="s">
        <v>451</v>
      </c>
      <c r="D139" s="29" t="s">
        <v>82</v>
      </c>
      <c r="E139" s="52">
        <v>400</v>
      </c>
      <c r="F139" s="27"/>
      <c r="G139" s="27"/>
    </row>
    <row r="140" spans="1:7" ht="49.5" hidden="1">
      <c r="A140" s="30" t="s">
        <v>487</v>
      </c>
      <c r="B140" s="29" t="s">
        <v>401</v>
      </c>
      <c r="C140" s="29" t="s">
        <v>451</v>
      </c>
      <c r="D140" s="29" t="s">
        <v>83</v>
      </c>
      <c r="E140" s="52"/>
      <c r="F140" s="27">
        <f t="shared" si="4"/>
        <v>0</v>
      </c>
      <c r="G140" s="27">
        <f t="shared" si="4"/>
        <v>0</v>
      </c>
    </row>
    <row r="141" spans="1:7" ht="33" hidden="1">
      <c r="A141" s="32" t="s">
        <v>474</v>
      </c>
      <c r="B141" s="29" t="s">
        <v>401</v>
      </c>
      <c r="C141" s="29" t="s">
        <v>451</v>
      </c>
      <c r="D141" s="29" t="s">
        <v>83</v>
      </c>
      <c r="E141" s="52">
        <v>400</v>
      </c>
      <c r="F141" s="27"/>
      <c r="G141" s="27"/>
    </row>
    <row r="142" spans="1:7" ht="24" customHeight="1">
      <c r="A142" s="11" t="s">
        <v>488</v>
      </c>
      <c r="B142" s="28" t="s">
        <v>401</v>
      </c>
      <c r="C142" s="28" t="s">
        <v>489</v>
      </c>
      <c r="D142" s="29"/>
      <c r="E142" s="29"/>
      <c r="F142" s="24">
        <f>F143+F152</f>
        <v>4660</v>
      </c>
      <c r="G142" s="24">
        <f>G143+G152</f>
        <v>1608.3</v>
      </c>
    </row>
    <row r="143" spans="1:7" ht="38.25" customHeight="1">
      <c r="A143" s="30" t="s">
        <v>402</v>
      </c>
      <c r="B143" s="29" t="s">
        <v>401</v>
      </c>
      <c r="C143" s="29" t="s">
        <v>489</v>
      </c>
      <c r="D143" s="29" t="s">
        <v>403</v>
      </c>
      <c r="E143" s="29"/>
      <c r="F143" s="26">
        <f>F144+F149</f>
        <v>550</v>
      </c>
      <c r="G143" s="26">
        <f>G144+G149</f>
        <v>70</v>
      </c>
    </row>
    <row r="144" spans="1:7" s="31" customFormat="1" ht="33" hidden="1">
      <c r="A144" s="30" t="s">
        <v>382</v>
      </c>
      <c r="B144" s="29" t="s">
        <v>401</v>
      </c>
      <c r="C144" s="29" t="s">
        <v>489</v>
      </c>
      <c r="D144" s="29" t="s">
        <v>404</v>
      </c>
      <c r="E144" s="29"/>
      <c r="F144" s="26">
        <f>F145+F146+F147+F148</f>
        <v>0</v>
      </c>
      <c r="G144" s="26">
        <f>G145+G146+G147+G148</f>
        <v>0</v>
      </c>
    </row>
    <row r="145" spans="1:7" ht="75" customHeight="1" hidden="1">
      <c r="A145" s="32" t="s">
        <v>384</v>
      </c>
      <c r="B145" s="29" t="s">
        <v>401</v>
      </c>
      <c r="C145" s="29" t="s">
        <v>489</v>
      </c>
      <c r="D145" s="29" t="s">
        <v>404</v>
      </c>
      <c r="E145" s="29" t="s">
        <v>385</v>
      </c>
      <c r="F145" s="26"/>
      <c r="G145" s="27"/>
    </row>
    <row r="146" spans="1:7" ht="33" hidden="1">
      <c r="A146" s="32" t="s">
        <v>396</v>
      </c>
      <c r="B146" s="29" t="s">
        <v>401</v>
      </c>
      <c r="C146" s="29" t="s">
        <v>489</v>
      </c>
      <c r="D146" s="29" t="s">
        <v>404</v>
      </c>
      <c r="E146" s="29" t="s">
        <v>397</v>
      </c>
      <c r="F146" s="26"/>
      <c r="G146" s="27"/>
    </row>
    <row r="147" spans="1:7" ht="19.5" customHeight="1" hidden="1">
      <c r="A147" s="32" t="s">
        <v>405</v>
      </c>
      <c r="B147" s="29" t="s">
        <v>401</v>
      </c>
      <c r="C147" s="29" t="s">
        <v>489</v>
      </c>
      <c r="D147" s="29" t="s">
        <v>404</v>
      </c>
      <c r="E147" s="29" t="s">
        <v>406</v>
      </c>
      <c r="F147" s="26"/>
      <c r="G147" s="27"/>
    </row>
    <row r="148" spans="1:7" ht="18" customHeight="1" hidden="1">
      <c r="A148" s="32" t="s">
        <v>398</v>
      </c>
      <c r="B148" s="29" t="s">
        <v>401</v>
      </c>
      <c r="C148" s="29" t="s">
        <v>489</v>
      </c>
      <c r="D148" s="29" t="s">
        <v>404</v>
      </c>
      <c r="E148" s="29" t="s">
        <v>399</v>
      </c>
      <c r="F148" s="26"/>
      <c r="G148" s="27">
        <v>0</v>
      </c>
    </row>
    <row r="149" spans="1:7" s="35" customFormat="1" ht="20.25" customHeight="1">
      <c r="A149" s="41" t="s">
        <v>431</v>
      </c>
      <c r="B149" s="29" t="s">
        <v>401</v>
      </c>
      <c r="C149" s="29" t="s">
        <v>489</v>
      </c>
      <c r="D149" s="29" t="s">
        <v>432</v>
      </c>
      <c r="E149" s="29"/>
      <c r="F149" s="26">
        <f>F150+F151</f>
        <v>550</v>
      </c>
      <c r="G149" s="26">
        <f>G150+G151</f>
        <v>70</v>
      </c>
    </row>
    <row r="150" spans="1:7" ht="33">
      <c r="A150" s="32" t="s">
        <v>462</v>
      </c>
      <c r="B150" s="29" t="s">
        <v>401</v>
      </c>
      <c r="C150" s="29" t="s">
        <v>489</v>
      </c>
      <c r="D150" s="29" t="s">
        <v>432</v>
      </c>
      <c r="E150" s="29" t="s">
        <v>397</v>
      </c>
      <c r="F150" s="26">
        <v>480</v>
      </c>
      <c r="G150" s="27">
        <v>0</v>
      </c>
    </row>
    <row r="151" spans="1:7" ht="16.5">
      <c r="A151" s="32" t="s">
        <v>398</v>
      </c>
      <c r="B151" s="29" t="s">
        <v>401</v>
      </c>
      <c r="C151" s="29" t="s">
        <v>489</v>
      </c>
      <c r="D151" s="29" t="s">
        <v>432</v>
      </c>
      <c r="E151" s="29" t="s">
        <v>399</v>
      </c>
      <c r="F151" s="26">
        <v>70</v>
      </c>
      <c r="G151" s="27">
        <v>70</v>
      </c>
    </row>
    <row r="152" spans="1:7" ht="49.5">
      <c r="A152" s="30" t="s">
        <v>490</v>
      </c>
      <c r="B152" s="29" t="s">
        <v>401</v>
      </c>
      <c r="C152" s="29" t="s">
        <v>489</v>
      </c>
      <c r="D152" s="29" t="s">
        <v>491</v>
      </c>
      <c r="E152" s="29"/>
      <c r="F152" s="26">
        <f>F157+F160+F153+F155+F162</f>
        <v>4110</v>
      </c>
      <c r="G152" s="26">
        <f>G157+G160+G153+G155+G162</f>
        <v>1538.3</v>
      </c>
    </row>
    <row r="153" spans="1:7" s="35" customFormat="1" ht="33">
      <c r="A153" s="54" t="s">
        <v>492</v>
      </c>
      <c r="B153" s="29" t="s">
        <v>401</v>
      </c>
      <c r="C153" s="29" t="s">
        <v>489</v>
      </c>
      <c r="D153" s="29" t="s">
        <v>493</v>
      </c>
      <c r="E153" s="28"/>
      <c r="F153" s="26">
        <f>F154</f>
        <v>200</v>
      </c>
      <c r="G153" s="26">
        <f>G154</f>
        <v>95</v>
      </c>
    </row>
    <row r="154" spans="1:7" ht="16.5">
      <c r="A154" s="32" t="s">
        <v>398</v>
      </c>
      <c r="B154" s="29" t="s">
        <v>401</v>
      </c>
      <c r="C154" s="29" t="s">
        <v>489</v>
      </c>
      <c r="D154" s="29" t="s">
        <v>493</v>
      </c>
      <c r="E154" s="29" t="s">
        <v>399</v>
      </c>
      <c r="F154" s="26">
        <v>200</v>
      </c>
      <c r="G154" s="27">
        <v>95</v>
      </c>
    </row>
    <row r="155" spans="1:7" s="35" customFormat="1" ht="33">
      <c r="A155" s="54" t="s">
        <v>494</v>
      </c>
      <c r="B155" s="29" t="s">
        <v>401</v>
      </c>
      <c r="C155" s="29" t="s">
        <v>489</v>
      </c>
      <c r="D155" s="29" t="s">
        <v>495</v>
      </c>
      <c r="E155" s="28"/>
      <c r="F155" s="26">
        <f>F156</f>
        <v>50</v>
      </c>
      <c r="G155" s="26">
        <f>G156</f>
        <v>4.5</v>
      </c>
    </row>
    <row r="156" spans="1:7" ht="33">
      <c r="A156" s="32" t="s">
        <v>462</v>
      </c>
      <c r="B156" s="29" t="s">
        <v>401</v>
      </c>
      <c r="C156" s="29" t="s">
        <v>489</v>
      </c>
      <c r="D156" s="29" t="s">
        <v>495</v>
      </c>
      <c r="E156" s="29" t="s">
        <v>397</v>
      </c>
      <c r="F156" s="26">
        <v>50</v>
      </c>
      <c r="G156" s="27">
        <v>4.5</v>
      </c>
    </row>
    <row r="157" spans="1:7" s="35" customFormat="1" ht="20.25" customHeight="1">
      <c r="A157" s="54" t="s">
        <v>496</v>
      </c>
      <c r="B157" s="29" t="s">
        <v>401</v>
      </c>
      <c r="C157" s="29" t="s">
        <v>489</v>
      </c>
      <c r="D157" s="29" t="s">
        <v>497</v>
      </c>
      <c r="E157" s="29"/>
      <c r="F157" s="26">
        <f>F158+F159</f>
        <v>820</v>
      </c>
      <c r="G157" s="26">
        <f>G158+G159</f>
        <v>0</v>
      </c>
    </row>
    <row r="158" spans="1:7" ht="33">
      <c r="A158" s="32" t="s">
        <v>462</v>
      </c>
      <c r="B158" s="29" t="s">
        <v>401</v>
      </c>
      <c r="C158" s="29" t="s">
        <v>489</v>
      </c>
      <c r="D158" s="29" t="s">
        <v>497</v>
      </c>
      <c r="E158" s="29" t="s">
        <v>397</v>
      </c>
      <c r="F158" s="26">
        <v>620</v>
      </c>
      <c r="G158" s="27">
        <v>0</v>
      </c>
    </row>
    <row r="159" spans="1:7" ht="16.5">
      <c r="A159" s="32" t="s">
        <v>398</v>
      </c>
      <c r="B159" s="29" t="s">
        <v>401</v>
      </c>
      <c r="C159" s="29" t="s">
        <v>489</v>
      </c>
      <c r="D159" s="29" t="s">
        <v>497</v>
      </c>
      <c r="E159" s="29" t="s">
        <v>399</v>
      </c>
      <c r="F159" s="26">
        <f>220-20</f>
        <v>200</v>
      </c>
      <c r="G159" s="27">
        <v>0</v>
      </c>
    </row>
    <row r="160" spans="1:7" s="35" customFormat="1" ht="15.75" customHeight="1">
      <c r="A160" s="54" t="s">
        <v>498</v>
      </c>
      <c r="B160" s="29" t="s">
        <v>401</v>
      </c>
      <c r="C160" s="29" t="s">
        <v>489</v>
      </c>
      <c r="D160" s="29" t="s">
        <v>499</v>
      </c>
      <c r="E160" s="29"/>
      <c r="F160" s="26">
        <f>F161</f>
        <v>3040</v>
      </c>
      <c r="G160" s="26">
        <f>G161</f>
        <v>1438.8</v>
      </c>
    </row>
    <row r="161" spans="1:7" ht="16.5">
      <c r="A161" s="32" t="s">
        <v>398</v>
      </c>
      <c r="B161" s="29" t="s">
        <v>401</v>
      </c>
      <c r="C161" s="29" t="s">
        <v>489</v>
      </c>
      <c r="D161" s="29" t="s">
        <v>499</v>
      </c>
      <c r="E161" s="29" t="s">
        <v>399</v>
      </c>
      <c r="F161" s="26">
        <v>3040</v>
      </c>
      <c r="G161" s="27">
        <v>1438.8</v>
      </c>
    </row>
    <row r="162" spans="1:7" ht="16.5" hidden="1">
      <c r="A162" s="32"/>
      <c r="B162" s="29" t="s">
        <v>401</v>
      </c>
      <c r="C162" s="29" t="s">
        <v>489</v>
      </c>
      <c r="D162" s="29" t="s">
        <v>317</v>
      </c>
      <c r="E162" s="29"/>
      <c r="F162" s="26">
        <f>F163</f>
        <v>0</v>
      </c>
      <c r="G162" s="27">
        <f>G163</f>
        <v>0</v>
      </c>
    </row>
    <row r="163" spans="1:7" ht="33" hidden="1">
      <c r="A163" s="32" t="s">
        <v>462</v>
      </c>
      <c r="B163" s="29" t="s">
        <v>401</v>
      </c>
      <c r="C163" s="29" t="s">
        <v>489</v>
      </c>
      <c r="D163" s="29" t="s">
        <v>317</v>
      </c>
      <c r="E163" s="29" t="s">
        <v>397</v>
      </c>
      <c r="F163" s="26">
        <v>0</v>
      </c>
      <c r="G163" s="27">
        <v>0</v>
      </c>
    </row>
    <row r="164" spans="1:7" ht="16.5">
      <c r="A164" s="11" t="s">
        <v>500</v>
      </c>
      <c r="B164" s="28" t="s">
        <v>501</v>
      </c>
      <c r="C164" s="29"/>
      <c r="D164" s="29"/>
      <c r="E164" s="29"/>
      <c r="F164" s="24">
        <f>F165+F197+F229</f>
        <v>360311.8</v>
      </c>
      <c r="G164" s="24">
        <f>G165+G197+G229</f>
        <v>128409.20000000001</v>
      </c>
    </row>
    <row r="165" spans="1:7" ht="16.5">
      <c r="A165" s="11" t="s">
        <v>502</v>
      </c>
      <c r="B165" s="28" t="s">
        <v>501</v>
      </c>
      <c r="C165" s="28" t="s">
        <v>379</v>
      </c>
      <c r="D165" s="29"/>
      <c r="E165" s="29"/>
      <c r="F165" s="24">
        <f>F166+F184+F175</f>
        <v>108740.79999999999</v>
      </c>
      <c r="G165" s="24">
        <f>G166+G184+G175</f>
        <v>28641</v>
      </c>
    </row>
    <row r="166" spans="1:7" ht="36.75" customHeight="1">
      <c r="A166" s="30" t="s">
        <v>468</v>
      </c>
      <c r="B166" s="29" t="s">
        <v>501</v>
      </c>
      <c r="C166" s="29" t="s">
        <v>379</v>
      </c>
      <c r="D166" s="29" t="s">
        <v>469</v>
      </c>
      <c r="E166" s="29"/>
      <c r="F166" s="26">
        <f>F167+F169+F173+F171</f>
        <v>6649.9</v>
      </c>
      <c r="G166" s="26">
        <f>G167+G169+G173+G171</f>
        <v>0</v>
      </c>
    </row>
    <row r="167" spans="1:7" ht="21" customHeight="1">
      <c r="A167" s="41" t="s">
        <v>143</v>
      </c>
      <c r="B167" s="29" t="s">
        <v>501</v>
      </c>
      <c r="C167" s="29" t="s">
        <v>379</v>
      </c>
      <c r="D167" s="29" t="s">
        <v>92</v>
      </c>
      <c r="E167" s="29"/>
      <c r="F167" s="26">
        <f>F168</f>
        <v>3274.1</v>
      </c>
      <c r="G167" s="26"/>
    </row>
    <row r="168" spans="1:7" ht="36.75" customHeight="1">
      <c r="A168" s="50" t="s">
        <v>437</v>
      </c>
      <c r="B168" s="29" t="s">
        <v>501</v>
      </c>
      <c r="C168" s="29" t="s">
        <v>379</v>
      </c>
      <c r="D168" s="29" t="s">
        <v>92</v>
      </c>
      <c r="E168" s="29" t="s">
        <v>438</v>
      </c>
      <c r="F168" s="26">
        <v>3274.1</v>
      </c>
      <c r="G168" s="26"/>
    </row>
    <row r="169" spans="1:7" s="31" customFormat="1" ht="33.75" customHeight="1">
      <c r="A169" s="30" t="s">
        <v>503</v>
      </c>
      <c r="B169" s="29" t="s">
        <v>501</v>
      </c>
      <c r="C169" s="29" t="s">
        <v>379</v>
      </c>
      <c r="D169" s="29" t="s">
        <v>504</v>
      </c>
      <c r="E169" s="29"/>
      <c r="F169" s="26">
        <f aca="true" t="shared" si="5" ref="F169:G171">F170</f>
        <v>3307.4</v>
      </c>
      <c r="G169" s="26">
        <f t="shared" si="5"/>
        <v>0</v>
      </c>
    </row>
    <row r="170" spans="1:7" ht="33">
      <c r="A170" s="32" t="s">
        <v>474</v>
      </c>
      <c r="B170" s="29" t="s">
        <v>501</v>
      </c>
      <c r="C170" s="29" t="s">
        <v>379</v>
      </c>
      <c r="D170" s="29" t="s">
        <v>504</v>
      </c>
      <c r="E170" s="29" t="s">
        <v>475</v>
      </c>
      <c r="F170" s="26">
        <v>3307.4</v>
      </c>
      <c r="G170" s="27">
        <v>0</v>
      </c>
    </row>
    <row r="171" spans="1:7" s="31" customFormat="1" ht="66" hidden="1">
      <c r="A171" s="47" t="s">
        <v>85</v>
      </c>
      <c r="B171" s="29" t="s">
        <v>501</v>
      </c>
      <c r="C171" s="29" t="s">
        <v>379</v>
      </c>
      <c r="D171" s="29" t="s">
        <v>86</v>
      </c>
      <c r="E171" s="29"/>
      <c r="F171" s="26">
        <f t="shared" si="5"/>
        <v>0</v>
      </c>
      <c r="G171" s="26">
        <f t="shared" si="5"/>
        <v>0</v>
      </c>
    </row>
    <row r="172" spans="1:7" ht="33" hidden="1">
      <c r="A172" s="48" t="s">
        <v>437</v>
      </c>
      <c r="B172" s="29" t="s">
        <v>501</v>
      </c>
      <c r="C172" s="29" t="s">
        <v>379</v>
      </c>
      <c r="D172" s="29" t="s">
        <v>86</v>
      </c>
      <c r="E172" s="29" t="s">
        <v>438</v>
      </c>
      <c r="F172" s="26">
        <v>0</v>
      </c>
      <c r="G172" s="27">
        <v>0</v>
      </c>
    </row>
    <row r="173" spans="1:7" ht="66" customHeight="1">
      <c r="A173" s="91" t="s">
        <v>85</v>
      </c>
      <c r="B173" s="29" t="s">
        <v>501</v>
      </c>
      <c r="C173" s="29" t="s">
        <v>379</v>
      </c>
      <c r="D173" s="29" t="s">
        <v>86</v>
      </c>
      <c r="E173" s="29"/>
      <c r="F173" s="26">
        <f>F174</f>
        <v>68.4</v>
      </c>
      <c r="G173" s="26">
        <f>G174</f>
        <v>0</v>
      </c>
    </row>
    <row r="174" spans="1:7" ht="33">
      <c r="A174" s="90" t="s">
        <v>437</v>
      </c>
      <c r="B174" s="29" t="s">
        <v>501</v>
      </c>
      <c r="C174" s="29" t="s">
        <v>379</v>
      </c>
      <c r="D174" s="29" t="s">
        <v>86</v>
      </c>
      <c r="E174" s="29" t="s">
        <v>438</v>
      </c>
      <c r="F174" s="26">
        <v>68.4</v>
      </c>
      <c r="G174" s="27">
        <v>0</v>
      </c>
    </row>
    <row r="175" spans="1:7" ht="49.5">
      <c r="A175" s="30" t="s">
        <v>505</v>
      </c>
      <c r="B175" s="29" t="s">
        <v>501</v>
      </c>
      <c r="C175" s="29" t="s">
        <v>379</v>
      </c>
      <c r="D175" s="29" t="s">
        <v>506</v>
      </c>
      <c r="E175" s="29"/>
      <c r="F175" s="26">
        <f>F176+F180+F178+F182</f>
        <v>42279.1</v>
      </c>
      <c r="G175" s="26">
        <f>G176+G180+G178+G182</f>
        <v>0</v>
      </c>
    </row>
    <row r="176" spans="1:7" ht="66">
      <c r="A176" s="30" t="s">
        <v>507</v>
      </c>
      <c r="B176" s="29" t="s">
        <v>501</v>
      </c>
      <c r="C176" s="29" t="s">
        <v>379</v>
      </c>
      <c r="D176" s="29" t="s">
        <v>508</v>
      </c>
      <c r="E176" s="29"/>
      <c r="F176" s="26">
        <f>F177</f>
        <v>41001</v>
      </c>
      <c r="G176" s="26">
        <f>G177</f>
        <v>0</v>
      </c>
    </row>
    <row r="177" spans="1:7" ht="16.5">
      <c r="A177" s="32" t="s">
        <v>398</v>
      </c>
      <c r="B177" s="29" t="s">
        <v>501</v>
      </c>
      <c r="C177" s="29" t="s">
        <v>379</v>
      </c>
      <c r="D177" s="29" t="s">
        <v>508</v>
      </c>
      <c r="E177" s="29" t="s">
        <v>399</v>
      </c>
      <c r="F177" s="26">
        <v>41001</v>
      </c>
      <c r="G177" s="27">
        <v>0</v>
      </c>
    </row>
    <row r="178" spans="1:7" ht="99" hidden="1">
      <c r="A178" s="47" t="s">
        <v>88</v>
      </c>
      <c r="B178" s="29" t="s">
        <v>501</v>
      </c>
      <c r="C178" s="29" t="s">
        <v>379</v>
      </c>
      <c r="D178" s="29" t="s">
        <v>87</v>
      </c>
      <c r="E178" s="29"/>
      <c r="F178" s="26">
        <f>F179</f>
        <v>0</v>
      </c>
      <c r="G178" s="26">
        <f>G179</f>
        <v>0</v>
      </c>
    </row>
    <row r="179" spans="1:7" ht="33" hidden="1">
      <c r="A179" s="53" t="s">
        <v>396</v>
      </c>
      <c r="B179" s="29" t="s">
        <v>501</v>
      </c>
      <c r="C179" s="29" t="s">
        <v>379</v>
      </c>
      <c r="D179" s="29" t="s">
        <v>87</v>
      </c>
      <c r="E179" s="29" t="s">
        <v>397</v>
      </c>
      <c r="F179" s="26">
        <v>0</v>
      </c>
      <c r="G179" s="27">
        <v>0</v>
      </c>
    </row>
    <row r="180" spans="1:7" ht="49.5">
      <c r="A180" s="30" t="s">
        <v>149</v>
      </c>
      <c r="B180" s="29" t="s">
        <v>501</v>
      </c>
      <c r="C180" s="29" t="s">
        <v>379</v>
      </c>
      <c r="D180" s="29" t="s">
        <v>509</v>
      </c>
      <c r="E180" s="29"/>
      <c r="F180" s="26">
        <f>F181</f>
        <v>1278.1</v>
      </c>
      <c r="G180" s="26">
        <f>G181</f>
        <v>0</v>
      </c>
    </row>
    <row r="181" spans="1:7" ht="16.5">
      <c r="A181" s="32" t="s">
        <v>398</v>
      </c>
      <c r="B181" s="29" t="s">
        <v>501</v>
      </c>
      <c r="C181" s="29" t="s">
        <v>379</v>
      </c>
      <c r="D181" s="29" t="s">
        <v>509</v>
      </c>
      <c r="E181" s="29" t="s">
        <v>399</v>
      </c>
      <c r="F181" s="26">
        <v>1278.1</v>
      </c>
      <c r="G181" s="27">
        <v>0</v>
      </c>
    </row>
    <row r="182" spans="1:7" ht="82.5" hidden="1">
      <c r="A182" s="47" t="s">
        <v>89</v>
      </c>
      <c r="B182" s="29" t="s">
        <v>501</v>
      </c>
      <c r="C182" s="29" t="s">
        <v>379</v>
      </c>
      <c r="D182" s="29" t="s">
        <v>90</v>
      </c>
      <c r="E182" s="29"/>
      <c r="F182" s="26">
        <f>F183</f>
        <v>0</v>
      </c>
      <c r="G182" s="26">
        <f>G183</f>
        <v>0</v>
      </c>
    </row>
    <row r="183" spans="1:7" ht="33" hidden="1">
      <c r="A183" s="53" t="s">
        <v>396</v>
      </c>
      <c r="B183" s="29" t="s">
        <v>501</v>
      </c>
      <c r="C183" s="29" t="s">
        <v>379</v>
      </c>
      <c r="D183" s="29" t="s">
        <v>90</v>
      </c>
      <c r="E183" s="29" t="s">
        <v>397</v>
      </c>
      <c r="F183" s="26"/>
      <c r="G183" s="27">
        <v>0</v>
      </c>
    </row>
    <row r="184" spans="1:8" ht="66">
      <c r="A184" s="30" t="s">
        <v>510</v>
      </c>
      <c r="B184" s="29" t="s">
        <v>501</v>
      </c>
      <c r="C184" s="29" t="s">
        <v>379</v>
      </c>
      <c r="D184" s="29" t="s">
        <v>484</v>
      </c>
      <c r="E184" s="29"/>
      <c r="F184" s="26">
        <f>F185+F190</f>
        <v>59811.8</v>
      </c>
      <c r="G184" s="26">
        <f>G185+G190</f>
        <v>28641</v>
      </c>
      <c r="H184" s="36"/>
    </row>
    <row r="185" spans="1:7" ht="35.25" customHeight="1">
      <c r="A185" s="30" t="s">
        <v>511</v>
      </c>
      <c r="B185" s="29" t="s">
        <v>501</v>
      </c>
      <c r="C185" s="29" t="s">
        <v>379</v>
      </c>
      <c r="D185" s="29" t="s">
        <v>512</v>
      </c>
      <c r="E185" s="29"/>
      <c r="F185" s="26">
        <f>F186+F188</f>
        <v>4912.1</v>
      </c>
      <c r="G185" s="26">
        <f>G186+G188</f>
        <v>396.7</v>
      </c>
    </row>
    <row r="186" spans="1:7" s="35" customFormat="1" ht="33">
      <c r="A186" s="45" t="s">
        <v>319</v>
      </c>
      <c r="B186" s="29" t="s">
        <v>501</v>
      </c>
      <c r="C186" s="29" t="s">
        <v>379</v>
      </c>
      <c r="D186" s="29" t="s">
        <v>318</v>
      </c>
      <c r="E186" s="29"/>
      <c r="F186" s="26">
        <f>F187</f>
        <v>835</v>
      </c>
      <c r="G186" s="26">
        <f>G187</f>
        <v>0</v>
      </c>
    </row>
    <row r="187" spans="1:7" ht="33">
      <c r="A187" s="32" t="s">
        <v>474</v>
      </c>
      <c r="B187" s="29" t="s">
        <v>501</v>
      </c>
      <c r="C187" s="29" t="s">
        <v>379</v>
      </c>
      <c r="D187" s="29" t="s">
        <v>318</v>
      </c>
      <c r="E187" s="29" t="s">
        <v>475</v>
      </c>
      <c r="F187" s="26">
        <v>835</v>
      </c>
      <c r="G187" s="27">
        <v>0</v>
      </c>
    </row>
    <row r="188" spans="1:7" ht="33">
      <c r="A188" s="30" t="s">
        <v>321</v>
      </c>
      <c r="B188" s="29" t="s">
        <v>501</v>
      </c>
      <c r="C188" s="29" t="s">
        <v>379</v>
      </c>
      <c r="D188" s="29" t="s">
        <v>320</v>
      </c>
      <c r="E188" s="29"/>
      <c r="F188" s="26">
        <f>F189</f>
        <v>4077.1</v>
      </c>
      <c r="G188" s="27">
        <f>G189</f>
        <v>396.7</v>
      </c>
    </row>
    <row r="189" spans="1:7" ht="33">
      <c r="A189" s="32" t="s">
        <v>462</v>
      </c>
      <c r="B189" s="29" t="s">
        <v>501</v>
      </c>
      <c r="C189" s="29" t="s">
        <v>379</v>
      </c>
      <c r="D189" s="29" t="s">
        <v>320</v>
      </c>
      <c r="E189" s="29" t="s">
        <v>397</v>
      </c>
      <c r="F189" s="26">
        <v>4077.1</v>
      </c>
      <c r="G189" s="27">
        <v>396.7</v>
      </c>
    </row>
    <row r="190" spans="1:7" ht="33">
      <c r="A190" s="30" t="s">
        <v>513</v>
      </c>
      <c r="B190" s="29" t="s">
        <v>501</v>
      </c>
      <c r="C190" s="29" t="s">
        <v>379</v>
      </c>
      <c r="D190" s="29" t="s">
        <v>514</v>
      </c>
      <c r="E190" s="29"/>
      <c r="F190" s="26">
        <f>F191+F193+F195</f>
        <v>54899.700000000004</v>
      </c>
      <c r="G190" s="26">
        <f>G191+G193+G195</f>
        <v>28244.3</v>
      </c>
    </row>
    <row r="191" spans="1:7" s="35" customFormat="1" ht="49.5">
      <c r="A191" s="30" t="s">
        <v>515</v>
      </c>
      <c r="B191" s="29" t="s">
        <v>501</v>
      </c>
      <c r="C191" s="29" t="s">
        <v>379</v>
      </c>
      <c r="D191" s="29" t="s">
        <v>516</v>
      </c>
      <c r="E191" s="29"/>
      <c r="F191" s="26">
        <f>F192</f>
        <v>41570.8</v>
      </c>
      <c r="G191" s="26">
        <f>G192</f>
        <v>21442.6</v>
      </c>
    </row>
    <row r="192" spans="1:8" ht="16.5">
      <c r="A192" s="32" t="s">
        <v>398</v>
      </c>
      <c r="B192" s="29" t="s">
        <v>501</v>
      </c>
      <c r="C192" s="29" t="s">
        <v>379</v>
      </c>
      <c r="D192" s="29" t="s">
        <v>516</v>
      </c>
      <c r="E192" s="29" t="s">
        <v>399</v>
      </c>
      <c r="F192" s="26">
        <v>41570.8</v>
      </c>
      <c r="G192" s="27">
        <v>21442.6</v>
      </c>
      <c r="H192" s="36"/>
    </row>
    <row r="193" spans="1:7" s="35" customFormat="1" ht="59.25" customHeight="1">
      <c r="A193" s="30" t="s">
        <v>116</v>
      </c>
      <c r="B193" s="29" t="s">
        <v>501</v>
      </c>
      <c r="C193" s="29" t="s">
        <v>379</v>
      </c>
      <c r="D193" s="29" t="s">
        <v>517</v>
      </c>
      <c r="E193" s="29"/>
      <c r="F193" s="26">
        <f>F194</f>
        <v>12084.8</v>
      </c>
      <c r="G193" s="26">
        <f>G194</f>
        <v>6223.2</v>
      </c>
    </row>
    <row r="194" spans="1:7" ht="16.5">
      <c r="A194" s="32" t="s">
        <v>398</v>
      </c>
      <c r="B194" s="29" t="s">
        <v>501</v>
      </c>
      <c r="C194" s="29" t="s">
        <v>379</v>
      </c>
      <c r="D194" s="29" t="s">
        <v>517</v>
      </c>
      <c r="E194" s="29" t="s">
        <v>399</v>
      </c>
      <c r="F194" s="26">
        <v>12084.8</v>
      </c>
      <c r="G194" s="27">
        <v>6223.2</v>
      </c>
    </row>
    <row r="195" spans="1:7" s="35" customFormat="1" ht="33.75" customHeight="1">
      <c r="A195" s="30" t="s">
        <v>518</v>
      </c>
      <c r="B195" s="29" t="s">
        <v>501</v>
      </c>
      <c r="C195" s="29" t="s">
        <v>379</v>
      </c>
      <c r="D195" s="29" t="s">
        <v>519</v>
      </c>
      <c r="E195" s="29"/>
      <c r="F195" s="26">
        <f>F196</f>
        <v>1244.1</v>
      </c>
      <c r="G195" s="26">
        <f>G196</f>
        <v>578.5</v>
      </c>
    </row>
    <row r="196" spans="1:7" ht="16.5">
      <c r="A196" s="32" t="s">
        <v>398</v>
      </c>
      <c r="B196" s="29" t="s">
        <v>501</v>
      </c>
      <c r="C196" s="29" t="s">
        <v>379</v>
      </c>
      <c r="D196" s="29" t="s">
        <v>519</v>
      </c>
      <c r="E196" s="29" t="s">
        <v>399</v>
      </c>
      <c r="F196" s="26">
        <v>1244.1</v>
      </c>
      <c r="G196" s="27">
        <v>578.5</v>
      </c>
    </row>
    <row r="197" spans="1:7" ht="16.5">
      <c r="A197" s="11" t="s">
        <v>520</v>
      </c>
      <c r="B197" s="28" t="s">
        <v>501</v>
      </c>
      <c r="C197" s="28" t="s">
        <v>387</v>
      </c>
      <c r="D197" s="29"/>
      <c r="E197" s="29"/>
      <c r="F197" s="24">
        <f>F198</f>
        <v>131594</v>
      </c>
      <c r="G197" s="24">
        <f>G198</f>
        <v>38781.700000000004</v>
      </c>
    </row>
    <row r="198" spans="1:7" ht="39.75" customHeight="1">
      <c r="A198" s="30" t="s">
        <v>468</v>
      </c>
      <c r="B198" s="29" t="s">
        <v>501</v>
      </c>
      <c r="C198" s="29" t="s">
        <v>387</v>
      </c>
      <c r="D198" s="29" t="s">
        <v>469</v>
      </c>
      <c r="E198" s="29"/>
      <c r="F198" s="26">
        <f>F207+F209+F213+F217+F227+F203+F201+F223+F225+F205+F211+F215+F199+F221+F219</f>
        <v>131594</v>
      </c>
      <c r="G198" s="26">
        <f>G207+G209+G213+G217+G227+G203+G201+G223+G225+G205+G211+G215+G199+G221+G219</f>
        <v>38781.700000000004</v>
      </c>
    </row>
    <row r="199" spans="1:7" s="35" customFormat="1" ht="39" customHeight="1" hidden="1">
      <c r="A199" s="30" t="s">
        <v>53</v>
      </c>
      <c r="B199" s="29" t="s">
        <v>501</v>
      </c>
      <c r="C199" s="29" t="s">
        <v>387</v>
      </c>
      <c r="D199" s="29" t="s">
        <v>52</v>
      </c>
      <c r="E199" s="29"/>
      <c r="F199" s="26">
        <f>F200</f>
        <v>0</v>
      </c>
      <c r="G199" s="26">
        <f>G200</f>
        <v>0</v>
      </c>
    </row>
    <row r="200" spans="1:7" ht="33" customHeight="1" hidden="1">
      <c r="A200" s="50" t="s">
        <v>396</v>
      </c>
      <c r="B200" s="29" t="s">
        <v>501</v>
      </c>
      <c r="C200" s="29" t="s">
        <v>387</v>
      </c>
      <c r="D200" s="29" t="s">
        <v>52</v>
      </c>
      <c r="E200" s="29" t="s">
        <v>397</v>
      </c>
      <c r="F200" s="26"/>
      <c r="G200" s="27">
        <v>0</v>
      </c>
    </row>
    <row r="201" spans="1:7" s="35" customFormat="1" ht="33" customHeight="1" hidden="1">
      <c r="A201" s="30" t="s">
        <v>40</v>
      </c>
      <c r="B201" s="29" t="s">
        <v>501</v>
      </c>
      <c r="C201" s="29" t="s">
        <v>387</v>
      </c>
      <c r="D201" s="29" t="s">
        <v>41</v>
      </c>
      <c r="E201" s="29"/>
      <c r="F201" s="26">
        <f>F202</f>
        <v>0</v>
      </c>
      <c r="G201" s="26">
        <f>G202</f>
        <v>0</v>
      </c>
    </row>
    <row r="202" spans="1:7" ht="33" customHeight="1" hidden="1">
      <c r="A202" s="50" t="s">
        <v>396</v>
      </c>
      <c r="B202" s="29" t="s">
        <v>501</v>
      </c>
      <c r="C202" s="29" t="s">
        <v>387</v>
      </c>
      <c r="D202" s="29" t="s">
        <v>41</v>
      </c>
      <c r="E202" s="29" t="s">
        <v>397</v>
      </c>
      <c r="F202" s="26"/>
      <c r="G202" s="27">
        <v>0</v>
      </c>
    </row>
    <row r="203" spans="1:7" s="35" customFormat="1" ht="97.5" customHeight="1">
      <c r="A203" s="30" t="s">
        <v>151</v>
      </c>
      <c r="B203" s="29" t="s">
        <v>501</v>
      </c>
      <c r="C203" s="29" t="s">
        <v>387</v>
      </c>
      <c r="D203" s="29" t="s">
        <v>42</v>
      </c>
      <c r="E203" s="29"/>
      <c r="F203" s="26">
        <f>F204</f>
        <v>465.1</v>
      </c>
      <c r="G203" s="26">
        <f>G204</f>
        <v>0</v>
      </c>
    </row>
    <row r="204" spans="1:7" ht="33" customHeight="1">
      <c r="A204" s="50" t="s">
        <v>396</v>
      </c>
      <c r="B204" s="29" t="s">
        <v>501</v>
      </c>
      <c r="C204" s="29" t="s">
        <v>387</v>
      </c>
      <c r="D204" s="29" t="s">
        <v>42</v>
      </c>
      <c r="E204" s="29" t="s">
        <v>397</v>
      </c>
      <c r="F204" s="26">
        <v>465.1</v>
      </c>
      <c r="G204" s="27">
        <v>0</v>
      </c>
    </row>
    <row r="205" spans="1:7" s="35" customFormat="1" ht="70.5" customHeight="1">
      <c r="A205" s="47" t="s">
        <v>91</v>
      </c>
      <c r="B205" s="29" t="s">
        <v>501</v>
      </c>
      <c r="C205" s="29" t="s">
        <v>387</v>
      </c>
      <c r="D205" s="29" t="s">
        <v>41</v>
      </c>
      <c r="E205" s="29"/>
      <c r="F205" s="26">
        <f>F206</f>
        <v>3866.4</v>
      </c>
      <c r="G205" s="26">
        <f>G206</f>
        <v>0</v>
      </c>
    </row>
    <row r="206" spans="1:7" ht="33" customHeight="1">
      <c r="A206" s="53" t="s">
        <v>396</v>
      </c>
      <c r="B206" s="29" t="s">
        <v>501</v>
      </c>
      <c r="C206" s="29" t="s">
        <v>387</v>
      </c>
      <c r="D206" s="29" t="s">
        <v>41</v>
      </c>
      <c r="E206" s="29" t="s">
        <v>397</v>
      </c>
      <c r="F206" s="26">
        <v>3866.4</v>
      </c>
      <c r="G206" s="27">
        <v>0</v>
      </c>
    </row>
    <row r="207" spans="1:7" s="35" customFormat="1" ht="49.5">
      <c r="A207" s="30" t="s">
        <v>476</v>
      </c>
      <c r="B207" s="29" t="s">
        <v>501</v>
      </c>
      <c r="C207" s="29" t="s">
        <v>387</v>
      </c>
      <c r="D207" s="29" t="s">
        <v>521</v>
      </c>
      <c r="E207" s="29"/>
      <c r="F207" s="26">
        <f>F208</f>
        <v>75155.5</v>
      </c>
      <c r="G207" s="26">
        <f>G208</f>
        <v>37416.9</v>
      </c>
    </row>
    <row r="208" spans="1:7" ht="33">
      <c r="A208" s="50" t="s">
        <v>437</v>
      </c>
      <c r="B208" s="29" t="s">
        <v>501</v>
      </c>
      <c r="C208" s="29" t="s">
        <v>387</v>
      </c>
      <c r="D208" s="29" t="s">
        <v>521</v>
      </c>
      <c r="E208" s="29" t="s">
        <v>438</v>
      </c>
      <c r="F208" s="26">
        <v>75155.5</v>
      </c>
      <c r="G208" s="27">
        <v>37416.9</v>
      </c>
    </row>
    <row r="209" spans="1:7" s="35" customFormat="1" ht="33" hidden="1">
      <c r="A209" s="41" t="s">
        <v>478</v>
      </c>
      <c r="B209" s="29" t="s">
        <v>501</v>
      </c>
      <c r="C209" s="29" t="s">
        <v>387</v>
      </c>
      <c r="D209" s="29" t="s">
        <v>522</v>
      </c>
      <c r="E209" s="29"/>
      <c r="F209" s="26">
        <f>F210</f>
        <v>0</v>
      </c>
      <c r="G209" s="26">
        <f>G210</f>
        <v>0</v>
      </c>
    </row>
    <row r="210" spans="1:7" ht="33" hidden="1">
      <c r="A210" s="50" t="s">
        <v>437</v>
      </c>
      <c r="B210" s="29" t="s">
        <v>501</v>
      </c>
      <c r="C210" s="29" t="s">
        <v>387</v>
      </c>
      <c r="D210" s="29" t="s">
        <v>522</v>
      </c>
      <c r="E210" s="29" t="s">
        <v>438</v>
      </c>
      <c r="F210" s="26"/>
      <c r="G210" s="27"/>
    </row>
    <row r="211" spans="1:7" s="35" customFormat="1" ht="16.5">
      <c r="A211" s="55" t="s">
        <v>152</v>
      </c>
      <c r="B211" s="29" t="s">
        <v>501</v>
      </c>
      <c r="C211" s="29" t="s">
        <v>387</v>
      </c>
      <c r="D211" s="29" t="s">
        <v>92</v>
      </c>
      <c r="E211" s="29"/>
      <c r="F211" s="26">
        <f>F212</f>
        <v>1084.4</v>
      </c>
      <c r="G211" s="26">
        <f>G212</f>
        <v>91.3</v>
      </c>
    </row>
    <row r="212" spans="1:7" ht="33">
      <c r="A212" s="56" t="s">
        <v>437</v>
      </c>
      <c r="B212" s="29" t="s">
        <v>501</v>
      </c>
      <c r="C212" s="29" t="s">
        <v>387</v>
      </c>
      <c r="D212" s="29" t="s">
        <v>92</v>
      </c>
      <c r="E212" s="29" t="s">
        <v>438</v>
      </c>
      <c r="F212" s="26">
        <v>1084.4</v>
      </c>
      <c r="G212" s="27">
        <v>91.3</v>
      </c>
    </row>
    <row r="213" spans="1:7" s="35" customFormat="1" ht="18" customHeight="1">
      <c r="A213" s="41" t="s">
        <v>470</v>
      </c>
      <c r="B213" s="29" t="s">
        <v>501</v>
      </c>
      <c r="C213" s="29" t="s">
        <v>387</v>
      </c>
      <c r="D213" s="29" t="s">
        <v>471</v>
      </c>
      <c r="E213" s="29"/>
      <c r="F213" s="26">
        <f>F214</f>
        <v>1462</v>
      </c>
      <c r="G213" s="26">
        <f>G214</f>
        <v>1138.9</v>
      </c>
    </row>
    <row r="214" spans="1:7" ht="33">
      <c r="A214" s="32" t="s">
        <v>396</v>
      </c>
      <c r="B214" s="29" t="s">
        <v>501</v>
      </c>
      <c r="C214" s="29" t="s">
        <v>387</v>
      </c>
      <c r="D214" s="29" t="s">
        <v>471</v>
      </c>
      <c r="E214" s="29" t="s">
        <v>397</v>
      </c>
      <c r="F214" s="26">
        <v>1462</v>
      </c>
      <c r="G214" s="27">
        <v>1138.9</v>
      </c>
    </row>
    <row r="215" spans="1:7" s="35" customFormat="1" ht="49.5" hidden="1">
      <c r="A215" s="55" t="s">
        <v>93</v>
      </c>
      <c r="B215" s="29" t="s">
        <v>501</v>
      </c>
      <c r="C215" s="29" t="s">
        <v>387</v>
      </c>
      <c r="D215" s="29" t="s">
        <v>324</v>
      </c>
      <c r="E215" s="29"/>
      <c r="F215" s="26">
        <f>F216</f>
        <v>0</v>
      </c>
      <c r="G215" s="26">
        <f>G216</f>
        <v>0</v>
      </c>
    </row>
    <row r="216" spans="1:7" ht="33" hidden="1">
      <c r="A216" s="53" t="s">
        <v>396</v>
      </c>
      <c r="B216" s="29" t="s">
        <v>501</v>
      </c>
      <c r="C216" s="29" t="s">
        <v>387</v>
      </c>
      <c r="D216" s="29" t="s">
        <v>324</v>
      </c>
      <c r="E216" s="29" t="s">
        <v>397</v>
      </c>
      <c r="F216" s="26">
        <v>0</v>
      </c>
      <c r="G216" s="27">
        <v>0</v>
      </c>
    </row>
    <row r="217" spans="1:7" s="35" customFormat="1" ht="34.5" customHeight="1">
      <c r="A217" s="55" t="s">
        <v>43</v>
      </c>
      <c r="B217" s="29" t="s">
        <v>501</v>
      </c>
      <c r="C217" s="29" t="s">
        <v>387</v>
      </c>
      <c r="D217" s="29" t="s">
        <v>322</v>
      </c>
      <c r="E217" s="29"/>
      <c r="F217" s="26">
        <f>F218</f>
        <v>1447.1</v>
      </c>
      <c r="G217" s="26">
        <f>G218</f>
        <v>0</v>
      </c>
    </row>
    <row r="218" spans="1:7" ht="33">
      <c r="A218" s="53" t="s">
        <v>462</v>
      </c>
      <c r="B218" s="29" t="s">
        <v>501</v>
      </c>
      <c r="C218" s="29" t="s">
        <v>387</v>
      </c>
      <c r="D218" s="29" t="s">
        <v>322</v>
      </c>
      <c r="E218" s="29" t="s">
        <v>397</v>
      </c>
      <c r="F218" s="26">
        <v>1447.1</v>
      </c>
      <c r="G218" s="27">
        <v>0</v>
      </c>
    </row>
    <row r="219" spans="1:7" ht="33">
      <c r="A219" s="30" t="s">
        <v>323</v>
      </c>
      <c r="B219" s="29" t="s">
        <v>501</v>
      </c>
      <c r="C219" s="29" t="s">
        <v>387</v>
      </c>
      <c r="D219" s="29" t="s">
        <v>324</v>
      </c>
      <c r="E219" s="29"/>
      <c r="F219" s="26">
        <f>F220</f>
        <v>46790.2</v>
      </c>
      <c r="G219" s="27">
        <f>G220</f>
        <v>0</v>
      </c>
    </row>
    <row r="220" spans="1:7" ht="33">
      <c r="A220" s="32" t="s">
        <v>462</v>
      </c>
      <c r="B220" s="29" t="s">
        <v>501</v>
      </c>
      <c r="C220" s="29" t="s">
        <v>387</v>
      </c>
      <c r="D220" s="29" t="s">
        <v>324</v>
      </c>
      <c r="E220" s="29" t="s">
        <v>397</v>
      </c>
      <c r="F220" s="26">
        <v>46790.2</v>
      </c>
      <c r="G220" s="27">
        <v>0</v>
      </c>
    </row>
    <row r="221" spans="1:7" s="35" customFormat="1" ht="33" hidden="1">
      <c r="A221" s="41" t="s">
        <v>54</v>
      </c>
      <c r="B221" s="29" t="s">
        <v>501</v>
      </c>
      <c r="C221" s="29" t="s">
        <v>387</v>
      </c>
      <c r="D221" s="29" t="s">
        <v>55</v>
      </c>
      <c r="E221" s="29"/>
      <c r="F221" s="26">
        <f>F222</f>
        <v>0</v>
      </c>
      <c r="G221" s="26">
        <f>G222</f>
        <v>0</v>
      </c>
    </row>
    <row r="222" spans="1:7" ht="33" hidden="1">
      <c r="A222" s="32" t="s">
        <v>396</v>
      </c>
      <c r="B222" s="29" t="s">
        <v>501</v>
      </c>
      <c r="C222" s="29" t="s">
        <v>387</v>
      </c>
      <c r="D222" s="29" t="s">
        <v>55</v>
      </c>
      <c r="E222" s="29" t="s">
        <v>397</v>
      </c>
      <c r="F222" s="26"/>
      <c r="G222" s="27">
        <v>0</v>
      </c>
    </row>
    <row r="223" spans="1:7" s="35" customFormat="1" ht="33">
      <c r="A223" s="41" t="s">
        <v>153</v>
      </c>
      <c r="B223" s="29" t="s">
        <v>501</v>
      </c>
      <c r="C223" s="29" t="s">
        <v>387</v>
      </c>
      <c r="D223" s="29" t="s">
        <v>154</v>
      </c>
      <c r="E223" s="29"/>
      <c r="F223" s="26">
        <f>F224</f>
        <v>309.3</v>
      </c>
      <c r="G223" s="26">
        <f>G224</f>
        <v>0</v>
      </c>
    </row>
    <row r="224" spans="1:7" ht="33">
      <c r="A224" s="32" t="s">
        <v>396</v>
      </c>
      <c r="B224" s="29" t="s">
        <v>501</v>
      </c>
      <c r="C224" s="29" t="s">
        <v>387</v>
      </c>
      <c r="D224" s="29" t="s">
        <v>154</v>
      </c>
      <c r="E224" s="29" t="s">
        <v>397</v>
      </c>
      <c r="F224" s="26">
        <v>309.3</v>
      </c>
      <c r="G224" s="27">
        <v>0</v>
      </c>
    </row>
    <row r="225" spans="1:7" s="35" customFormat="1" ht="66">
      <c r="A225" s="41" t="s">
        <v>45</v>
      </c>
      <c r="B225" s="29" t="s">
        <v>501</v>
      </c>
      <c r="C225" s="29" t="s">
        <v>387</v>
      </c>
      <c r="D225" s="29" t="s">
        <v>46</v>
      </c>
      <c r="E225" s="29"/>
      <c r="F225" s="26">
        <f>F226</f>
        <v>15.4</v>
      </c>
      <c r="G225" s="26">
        <f>G226</f>
        <v>1</v>
      </c>
    </row>
    <row r="226" spans="1:7" ht="33">
      <c r="A226" s="32" t="s">
        <v>396</v>
      </c>
      <c r="B226" s="29" t="s">
        <v>501</v>
      </c>
      <c r="C226" s="29" t="s">
        <v>387</v>
      </c>
      <c r="D226" s="29" t="s">
        <v>46</v>
      </c>
      <c r="E226" s="29" t="s">
        <v>397</v>
      </c>
      <c r="F226" s="26">
        <v>15.4</v>
      </c>
      <c r="G226" s="27">
        <v>1</v>
      </c>
    </row>
    <row r="227" spans="1:7" s="35" customFormat="1" ht="49.5">
      <c r="A227" s="41" t="s">
        <v>47</v>
      </c>
      <c r="B227" s="29" t="s">
        <v>501</v>
      </c>
      <c r="C227" s="29" t="s">
        <v>387</v>
      </c>
      <c r="D227" s="29" t="s">
        <v>44</v>
      </c>
      <c r="E227" s="29"/>
      <c r="F227" s="26">
        <f>F228</f>
        <v>998.6</v>
      </c>
      <c r="G227" s="26">
        <f>G228</f>
        <v>133.6</v>
      </c>
    </row>
    <row r="228" spans="1:7" ht="33">
      <c r="A228" s="32" t="s">
        <v>396</v>
      </c>
      <c r="B228" s="29" t="s">
        <v>501</v>
      </c>
      <c r="C228" s="29" t="s">
        <v>387</v>
      </c>
      <c r="D228" s="29" t="s">
        <v>44</v>
      </c>
      <c r="E228" s="29" t="s">
        <v>397</v>
      </c>
      <c r="F228" s="26">
        <v>998.6</v>
      </c>
      <c r="G228" s="27">
        <v>133.6</v>
      </c>
    </row>
    <row r="229" spans="1:7" ht="33">
      <c r="A229" s="11" t="s">
        <v>523</v>
      </c>
      <c r="B229" s="28" t="s">
        <v>501</v>
      </c>
      <c r="C229" s="28" t="s">
        <v>501</v>
      </c>
      <c r="D229" s="29"/>
      <c r="E229" s="29"/>
      <c r="F229" s="24">
        <f>F230+F239</f>
        <v>119977</v>
      </c>
      <c r="G229" s="24">
        <f>G230+G239</f>
        <v>60986.5</v>
      </c>
    </row>
    <row r="230" spans="1:7" ht="49.5">
      <c r="A230" s="30" t="s">
        <v>524</v>
      </c>
      <c r="B230" s="29" t="s">
        <v>501</v>
      </c>
      <c r="C230" s="29" t="s">
        <v>501</v>
      </c>
      <c r="D230" s="29" t="s">
        <v>525</v>
      </c>
      <c r="E230" s="29"/>
      <c r="F230" s="26">
        <f>F231+F236</f>
        <v>108479.6</v>
      </c>
      <c r="G230" s="26">
        <f>G231+G236</f>
        <v>56866</v>
      </c>
    </row>
    <row r="231" spans="1:7" s="35" customFormat="1" ht="33">
      <c r="A231" s="30" t="s">
        <v>429</v>
      </c>
      <c r="B231" s="29" t="s">
        <v>501</v>
      </c>
      <c r="C231" s="29" t="s">
        <v>501</v>
      </c>
      <c r="D231" s="29" t="s">
        <v>526</v>
      </c>
      <c r="E231" s="29"/>
      <c r="F231" s="26">
        <f>F232+F233+F235+F234</f>
        <v>77649.1</v>
      </c>
      <c r="G231" s="26">
        <f>G232+G233+G235+G234</f>
        <v>39641.5</v>
      </c>
    </row>
    <row r="232" spans="1:9" ht="66">
      <c r="A232" s="32" t="s">
        <v>384</v>
      </c>
      <c r="B232" s="29" t="s">
        <v>501</v>
      </c>
      <c r="C232" s="29" t="s">
        <v>501</v>
      </c>
      <c r="D232" s="29" t="s">
        <v>526</v>
      </c>
      <c r="E232" s="29" t="s">
        <v>385</v>
      </c>
      <c r="F232" s="26">
        <v>64065.3</v>
      </c>
      <c r="G232" s="27">
        <v>30951.8</v>
      </c>
      <c r="H232" s="42"/>
      <c r="I232" s="43"/>
    </row>
    <row r="233" spans="1:7" ht="33">
      <c r="A233" s="32" t="s">
        <v>462</v>
      </c>
      <c r="B233" s="29" t="s">
        <v>501</v>
      </c>
      <c r="C233" s="29" t="s">
        <v>501</v>
      </c>
      <c r="D233" s="29" t="s">
        <v>526</v>
      </c>
      <c r="E233" s="29" t="s">
        <v>397</v>
      </c>
      <c r="F233" s="26">
        <v>6564.6</v>
      </c>
      <c r="G233" s="27">
        <v>4188.8</v>
      </c>
    </row>
    <row r="234" spans="1:7" ht="16.5">
      <c r="A234" s="32" t="s">
        <v>405</v>
      </c>
      <c r="B234" s="29" t="s">
        <v>501</v>
      </c>
      <c r="C234" s="29" t="s">
        <v>501</v>
      </c>
      <c r="D234" s="29" t="s">
        <v>526</v>
      </c>
      <c r="E234" s="29" t="s">
        <v>406</v>
      </c>
      <c r="F234" s="26">
        <v>450.5</v>
      </c>
      <c r="G234" s="27">
        <v>272.4</v>
      </c>
    </row>
    <row r="235" spans="1:9" ht="16.5">
      <c r="A235" s="32" t="s">
        <v>398</v>
      </c>
      <c r="B235" s="29" t="s">
        <v>501</v>
      </c>
      <c r="C235" s="29" t="s">
        <v>501</v>
      </c>
      <c r="D235" s="29" t="s">
        <v>526</v>
      </c>
      <c r="E235" s="29" t="s">
        <v>399</v>
      </c>
      <c r="F235" s="26">
        <v>6568.7</v>
      </c>
      <c r="G235" s="27">
        <v>4228.5</v>
      </c>
      <c r="H235" s="42"/>
      <c r="I235" s="43"/>
    </row>
    <row r="236" spans="1:7" s="35" customFormat="1" ht="16.5">
      <c r="A236" s="30" t="s">
        <v>527</v>
      </c>
      <c r="B236" s="29" t="s">
        <v>501</v>
      </c>
      <c r="C236" s="29" t="s">
        <v>501</v>
      </c>
      <c r="D236" s="29" t="s">
        <v>528</v>
      </c>
      <c r="E236" s="29"/>
      <c r="F236" s="26">
        <f>F237+F238</f>
        <v>30830.5</v>
      </c>
      <c r="G236" s="26">
        <f>G237+G238</f>
        <v>17224.5</v>
      </c>
    </row>
    <row r="237" spans="1:7" ht="29.25" customHeight="1">
      <c r="A237" s="32" t="s">
        <v>462</v>
      </c>
      <c r="B237" s="29" t="s">
        <v>501</v>
      </c>
      <c r="C237" s="29" t="s">
        <v>501</v>
      </c>
      <c r="D237" s="29" t="s">
        <v>528</v>
      </c>
      <c r="E237" s="29" t="s">
        <v>397</v>
      </c>
      <c r="F237" s="26">
        <v>30115.9</v>
      </c>
      <c r="G237" s="27">
        <v>16519</v>
      </c>
    </row>
    <row r="238" spans="1:7" ht="16.5">
      <c r="A238" s="32" t="s">
        <v>398</v>
      </c>
      <c r="B238" s="29" t="s">
        <v>501</v>
      </c>
      <c r="C238" s="29" t="s">
        <v>501</v>
      </c>
      <c r="D238" s="29" t="s">
        <v>528</v>
      </c>
      <c r="E238" s="29" t="s">
        <v>399</v>
      </c>
      <c r="F238" s="26">
        <v>714.6</v>
      </c>
      <c r="G238" s="27">
        <v>705.5</v>
      </c>
    </row>
    <row r="239" spans="1:7" ht="66">
      <c r="A239" s="30" t="s">
        <v>510</v>
      </c>
      <c r="B239" s="29" t="s">
        <v>501</v>
      </c>
      <c r="C239" s="29" t="s">
        <v>501</v>
      </c>
      <c r="D239" s="29" t="s">
        <v>484</v>
      </c>
      <c r="E239" s="29"/>
      <c r="F239" s="26">
        <f>F240</f>
        <v>11497.400000000001</v>
      </c>
      <c r="G239" s="26">
        <f>G240</f>
        <v>4120.5</v>
      </c>
    </row>
    <row r="240" spans="1:7" ht="49.5">
      <c r="A240" s="30" t="s">
        <v>529</v>
      </c>
      <c r="B240" s="29" t="s">
        <v>501</v>
      </c>
      <c r="C240" s="29" t="s">
        <v>501</v>
      </c>
      <c r="D240" s="29" t="s">
        <v>530</v>
      </c>
      <c r="E240" s="29"/>
      <c r="F240" s="26">
        <f>F241+F243+F245+F249+F247</f>
        <v>11497.400000000001</v>
      </c>
      <c r="G240" s="26">
        <f>G241+G243+G245+G249+G247</f>
        <v>4120.5</v>
      </c>
    </row>
    <row r="241" spans="1:7" ht="49.5">
      <c r="A241" s="89" t="s">
        <v>155</v>
      </c>
      <c r="B241" s="29" t="s">
        <v>501</v>
      </c>
      <c r="C241" s="29" t="s">
        <v>501</v>
      </c>
      <c r="D241" s="29" t="s">
        <v>156</v>
      </c>
      <c r="E241" s="29"/>
      <c r="F241" s="26">
        <f>F242</f>
        <v>2979.8</v>
      </c>
      <c r="G241" s="26">
        <f>G242</f>
        <v>2979.8</v>
      </c>
    </row>
    <row r="242" spans="1:7" ht="16.5">
      <c r="A242" s="92" t="s">
        <v>398</v>
      </c>
      <c r="B242" s="29" t="s">
        <v>501</v>
      </c>
      <c r="C242" s="29" t="s">
        <v>501</v>
      </c>
      <c r="D242" s="29" t="s">
        <v>156</v>
      </c>
      <c r="E242" s="29" t="s">
        <v>399</v>
      </c>
      <c r="F242" s="26">
        <v>2979.8</v>
      </c>
      <c r="G242" s="26">
        <v>2979.8</v>
      </c>
    </row>
    <row r="243" spans="1:7" s="35" customFormat="1" ht="49.5">
      <c r="A243" s="47" t="s">
        <v>94</v>
      </c>
      <c r="B243" s="29" t="s">
        <v>501</v>
      </c>
      <c r="C243" s="29" t="s">
        <v>501</v>
      </c>
      <c r="D243" s="29" t="s">
        <v>95</v>
      </c>
      <c r="E243" s="29"/>
      <c r="F243" s="26">
        <f>F244</f>
        <v>4169.1</v>
      </c>
      <c r="G243" s="26">
        <f>G244</f>
        <v>0</v>
      </c>
    </row>
    <row r="244" spans="1:7" ht="34.5" customHeight="1">
      <c r="A244" s="53" t="s">
        <v>462</v>
      </c>
      <c r="B244" s="29" t="s">
        <v>501</v>
      </c>
      <c r="C244" s="29" t="s">
        <v>501</v>
      </c>
      <c r="D244" s="29" t="s">
        <v>95</v>
      </c>
      <c r="E244" s="29" t="s">
        <v>397</v>
      </c>
      <c r="F244" s="26">
        <v>4169.1</v>
      </c>
      <c r="G244" s="27">
        <v>0</v>
      </c>
    </row>
    <row r="245" spans="1:7" ht="21" customHeight="1">
      <c r="A245" s="89" t="s">
        <v>157</v>
      </c>
      <c r="B245" s="29" t="s">
        <v>501</v>
      </c>
      <c r="C245" s="29" t="s">
        <v>501</v>
      </c>
      <c r="D245" s="29" t="s">
        <v>158</v>
      </c>
      <c r="E245" s="29"/>
      <c r="F245" s="26">
        <f>F246</f>
        <v>1147.5</v>
      </c>
      <c r="G245" s="26">
        <f>G246</f>
        <v>1048.5</v>
      </c>
    </row>
    <row r="246" spans="1:7" ht="34.5" customHeight="1">
      <c r="A246" s="92" t="s">
        <v>462</v>
      </c>
      <c r="B246" s="29" t="s">
        <v>501</v>
      </c>
      <c r="C246" s="29" t="s">
        <v>501</v>
      </c>
      <c r="D246" s="29" t="s">
        <v>158</v>
      </c>
      <c r="E246" s="29" t="s">
        <v>397</v>
      </c>
      <c r="F246" s="26">
        <v>1147.5</v>
      </c>
      <c r="G246" s="27">
        <v>1048.5</v>
      </c>
    </row>
    <row r="247" spans="1:7" s="35" customFormat="1" ht="46.5" customHeight="1">
      <c r="A247" s="30" t="s">
        <v>326</v>
      </c>
      <c r="B247" s="29" t="s">
        <v>501</v>
      </c>
      <c r="C247" s="29" t="s">
        <v>501</v>
      </c>
      <c r="D247" s="29" t="s">
        <v>325</v>
      </c>
      <c r="E247" s="29"/>
      <c r="F247" s="26">
        <f>F248</f>
        <v>3072</v>
      </c>
      <c r="G247" s="26">
        <f>G248</f>
        <v>92.2</v>
      </c>
    </row>
    <row r="248" spans="1:7" ht="33.75" customHeight="1">
      <c r="A248" s="32" t="s">
        <v>462</v>
      </c>
      <c r="B248" s="29" t="s">
        <v>501</v>
      </c>
      <c r="C248" s="29" t="s">
        <v>501</v>
      </c>
      <c r="D248" s="29" t="s">
        <v>325</v>
      </c>
      <c r="E248" s="29" t="s">
        <v>397</v>
      </c>
      <c r="F248" s="26">
        <v>3072</v>
      </c>
      <c r="G248" s="27">
        <v>92.2</v>
      </c>
    </row>
    <row r="249" spans="1:7" s="35" customFormat="1" ht="49.5">
      <c r="A249" s="47" t="s">
        <v>96</v>
      </c>
      <c r="B249" s="29" t="s">
        <v>501</v>
      </c>
      <c r="C249" s="29" t="s">
        <v>501</v>
      </c>
      <c r="D249" s="29" t="s">
        <v>97</v>
      </c>
      <c r="E249" s="29"/>
      <c r="F249" s="26">
        <f>F250</f>
        <v>129</v>
      </c>
      <c r="G249" s="26">
        <f>G250</f>
        <v>0</v>
      </c>
    </row>
    <row r="250" spans="1:7" ht="34.5" customHeight="1">
      <c r="A250" s="53" t="s">
        <v>462</v>
      </c>
      <c r="B250" s="29" t="s">
        <v>501</v>
      </c>
      <c r="C250" s="29" t="s">
        <v>501</v>
      </c>
      <c r="D250" s="29" t="s">
        <v>97</v>
      </c>
      <c r="E250" s="29" t="s">
        <v>397</v>
      </c>
      <c r="F250" s="26">
        <v>129</v>
      </c>
      <c r="G250" s="27">
        <v>0</v>
      </c>
    </row>
    <row r="251" spans="1:7" ht="18.75" customHeight="1">
      <c r="A251" s="11" t="s">
        <v>531</v>
      </c>
      <c r="B251" s="28" t="s">
        <v>532</v>
      </c>
      <c r="C251" s="29"/>
      <c r="D251" s="29"/>
      <c r="E251" s="29"/>
      <c r="F251" s="24">
        <f>F252+F265</f>
        <v>4665.8</v>
      </c>
      <c r="G251" s="24">
        <f>G252+G265</f>
        <v>1853.7000000000003</v>
      </c>
    </row>
    <row r="252" spans="1:7" ht="18.75" customHeight="1">
      <c r="A252" s="11" t="s">
        <v>533</v>
      </c>
      <c r="B252" s="28" t="s">
        <v>532</v>
      </c>
      <c r="C252" s="28" t="s">
        <v>532</v>
      </c>
      <c r="D252" s="29"/>
      <c r="E252" s="29"/>
      <c r="F252" s="24">
        <f>F253</f>
        <v>2146.3</v>
      </c>
      <c r="G252" s="24">
        <f>G253</f>
        <v>457.30000000000007</v>
      </c>
    </row>
    <row r="253" spans="1:7" ht="33">
      <c r="A253" s="30" t="s">
        <v>534</v>
      </c>
      <c r="B253" s="29" t="s">
        <v>532</v>
      </c>
      <c r="C253" s="29" t="s">
        <v>532</v>
      </c>
      <c r="D253" s="29" t="s">
        <v>535</v>
      </c>
      <c r="E253" s="29"/>
      <c r="F253" s="26">
        <f>F254+F256+F258+F260+F263</f>
        <v>2146.3</v>
      </c>
      <c r="G253" s="26">
        <f>G254+G256+G258+G260+G263</f>
        <v>457.30000000000007</v>
      </c>
    </row>
    <row r="254" spans="1:7" s="35" customFormat="1" ht="34.5" customHeight="1">
      <c r="A254" s="30" t="s">
        <v>536</v>
      </c>
      <c r="B254" s="29" t="s">
        <v>532</v>
      </c>
      <c r="C254" s="29" t="s">
        <v>532</v>
      </c>
      <c r="D254" s="29" t="s">
        <v>537</v>
      </c>
      <c r="E254" s="29"/>
      <c r="F254" s="26">
        <f>F255</f>
        <v>117.4</v>
      </c>
      <c r="G254" s="26">
        <f>G255</f>
        <v>97.6</v>
      </c>
    </row>
    <row r="255" spans="1:7" ht="33">
      <c r="A255" s="32" t="s">
        <v>462</v>
      </c>
      <c r="B255" s="29" t="s">
        <v>532</v>
      </c>
      <c r="C255" s="29" t="s">
        <v>532</v>
      </c>
      <c r="D255" s="29" t="s">
        <v>537</v>
      </c>
      <c r="E255" s="29" t="s">
        <v>397</v>
      </c>
      <c r="F255" s="26">
        <v>117.4</v>
      </c>
      <c r="G255" s="27">
        <v>97.6</v>
      </c>
    </row>
    <row r="256" spans="1:7" s="35" customFormat="1" ht="16.5">
      <c r="A256" s="30" t="s">
        <v>538</v>
      </c>
      <c r="B256" s="29" t="s">
        <v>532</v>
      </c>
      <c r="C256" s="29" t="s">
        <v>532</v>
      </c>
      <c r="D256" s="29" t="s">
        <v>539</v>
      </c>
      <c r="E256" s="29"/>
      <c r="F256" s="26">
        <f>F257</f>
        <v>372.1</v>
      </c>
      <c r="G256" s="26">
        <f>G257</f>
        <v>0</v>
      </c>
    </row>
    <row r="257" spans="1:7" ht="33">
      <c r="A257" s="32" t="s">
        <v>462</v>
      </c>
      <c r="B257" s="29" t="s">
        <v>532</v>
      </c>
      <c r="C257" s="29" t="s">
        <v>532</v>
      </c>
      <c r="D257" s="29" t="s">
        <v>539</v>
      </c>
      <c r="E257" s="29" t="s">
        <v>397</v>
      </c>
      <c r="F257" s="26">
        <v>372.1</v>
      </c>
      <c r="G257" s="27">
        <v>0</v>
      </c>
    </row>
    <row r="258" spans="1:7" s="35" customFormat="1" ht="33">
      <c r="A258" s="30" t="s">
        <v>540</v>
      </c>
      <c r="B258" s="29" t="s">
        <v>532</v>
      </c>
      <c r="C258" s="29" t="s">
        <v>532</v>
      </c>
      <c r="D258" s="29" t="s">
        <v>541</v>
      </c>
      <c r="E258" s="29"/>
      <c r="F258" s="26">
        <f>F259</f>
        <v>143.3</v>
      </c>
      <c r="G258" s="26">
        <f>G259</f>
        <v>0</v>
      </c>
    </row>
    <row r="259" spans="1:7" ht="33">
      <c r="A259" s="32" t="s">
        <v>462</v>
      </c>
      <c r="B259" s="29" t="s">
        <v>532</v>
      </c>
      <c r="C259" s="29" t="s">
        <v>532</v>
      </c>
      <c r="D259" s="29" t="s">
        <v>541</v>
      </c>
      <c r="E259" s="29" t="s">
        <v>397</v>
      </c>
      <c r="F259" s="26">
        <v>143.3</v>
      </c>
      <c r="G259" s="27">
        <v>0</v>
      </c>
    </row>
    <row r="260" spans="1:7" s="35" customFormat="1" ht="16.5">
      <c r="A260" s="30" t="s">
        <v>118</v>
      </c>
      <c r="B260" s="29" t="s">
        <v>532</v>
      </c>
      <c r="C260" s="29" t="s">
        <v>532</v>
      </c>
      <c r="D260" s="29" t="s">
        <v>119</v>
      </c>
      <c r="E260" s="29"/>
      <c r="F260" s="26">
        <f>F261+F262</f>
        <v>658</v>
      </c>
      <c r="G260" s="26">
        <f>G261+G262</f>
        <v>329.6</v>
      </c>
    </row>
    <row r="261" spans="1:7" ht="33">
      <c r="A261" s="32" t="s">
        <v>462</v>
      </c>
      <c r="B261" s="29" t="s">
        <v>532</v>
      </c>
      <c r="C261" s="29" t="s">
        <v>532</v>
      </c>
      <c r="D261" s="29" t="s">
        <v>119</v>
      </c>
      <c r="E261" s="29" t="s">
        <v>397</v>
      </c>
      <c r="F261" s="26">
        <v>283</v>
      </c>
      <c r="G261" s="27">
        <v>14.6</v>
      </c>
    </row>
    <row r="262" spans="1:7" ht="16.5">
      <c r="A262" s="32" t="s">
        <v>405</v>
      </c>
      <c r="B262" s="29" t="s">
        <v>532</v>
      </c>
      <c r="C262" s="29" t="s">
        <v>532</v>
      </c>
      <c r="D262" s="29" t="s">
        <v>119</v>
      </c>
      <c r="E262" s="29" t="s">
        <v>406</v>
      </c>
      <c r="F262" s="26">
        <v>375</v>
      </c>
      <c r="G262" s="27">
        <v>315</v>
      </c>
    </row>
    <row r="263" spans="1:7" s="35" customFormat="1" ht="49.5">
      <c r="A263" s="30" t="s">
        <v>120</v>
      </c>
      <c r="B263" s="29" t="s">
        <v>532</v>
      </c>
      <c r="C263" s="29" t="s">
        <v>532</v>
      </c>
      <c r="D263" s="29" t="s">
        <v>121</v>
      </c>
      <c r="E263" s="29"/>
      <c r="F263" s="26">
        <f>F264</f>
        <v>855.5</v>
      </c>
      <c r="G263" s="26">
        <f>G264</f>
        <v>30.1</v>
      </c>
    </row>
    <row r="264" spans="1:7" ht="33">
      <c r="A264" s="32" t="s">
        <v>462</v>
      </c>
      <c r="B264" s="29" t="s">
        <v>532</v>
      </c>
      <c r="C264" s="29" t="s">
        <v>532</v>
      </c>
      <c r="D264" s="29" t="s">
        <v>121</v>
      </c>
      <c r="E264" s="29" t="s">
        <v>397</v>
      </c>
      <c r="F264" s="26">
        <v>855.5</v>
      </c>
      <c r="G264" s="27">
        <v>30.1</v>
      </c>
    </row>
    <row r="265" spans="1:7" ht="21" customHeight="1">
      <c r="A265" s="11" t="s">
        <v>122</v>
      </c>
      <c r="B265" s="28" t="s">
        <v>532</v>
      </c>
      <c r="C265" s="28" t="s">
        <v>451</v>
      </c>
      <c r="D265" s="29"/>
      <c r="E265" s="29"/>
      <c r="F265" s="24">
        <f>F266</f>
        <v>2519.5</v>
      </c>
      <c r="G265" s="24">
        <f>G266</f>
        <v>1396.4</v>
      </c>
    </row>
    <row r="266" spans="1:7" ht="32.25" customHeight="1">
      <c r="A266" s="30" t="s">
        <v>402</v>
      </c>
      <c r="B266" s="29" t="s">
        <v>532</v>
      </c>
      <c r="C266" s="29" t="s">
        <v>451</v>
      </c>
      <c r="D266" s="29" t="s">
        <v>403</v>
      </c>
      <c r="E266" s="29"/>
      <c r="F266" s="26">
        <f>F267</f>
        <v>2519.5</v>
      </c>
      <c r="G266" s="26">
        <f>G267</f>
        <v>1396.4</v>
      </c>
    </row>
    <row r="267" spans="1:7" s="35" customFormat="1" ht="66">
      <c r="A267" s="30" t="s">
        <v>123</v>
      </c>
      <c r="B267" s="29" t="s">
        <v>532</v>
      </c>
      <c r="C267" s="29" t="s">
        <v>451</v>
      </c>
      <c r="D267" s="29" t="s">
        <v>124</v>
      </c>
      <c r="E267" s="29"/>
      <c r="F267" s="26">
        <f>F268+F269</f>
        <v>2519.5</v>
      </c>
      <c r="G267" s="26">
        <f>G268+G269</f>
        <v>1396.4</v>
      </c>
    </row>
    <row r="268" spans="1:7" ht="66">
      <c r="A268" s="32" t="s">
        <v>384</v>
      </c>
      <c r="B268" s="29" t="s">
        <v>532</v>
      </c>
      <c r="C268" s="29" t="s">
        <v>451</v>
      </c>
      <c r="D268" s="29" t="s">
        <v>124</v>
      </c>
      <c r="E268" s="29" t="s">
        <v>385</v>
      </c>
      <c r="F268" s="26">
        <v>2456.2</v>
      </c>
      <c r="G268" s="27">
        <v>1384.4</v>
      </c>
    </row>
    <row r="269" spans="1:7" ht="33">
      <c r="A269" s="32" t="s">
        <v>462</v>
      </c>
      <c r="B269" s="29" t="s">
        <v>532</v>
      </c>
      <c r="C269" s="29" t="s">
        <v>451</v>
      </c>
      <c r="D269" s="29" t="s">
        <v>124</v>
      </c>
      <c r="E269" s="29" t="s">
        <v>397</v>
      </c>
      <c r="F269" s="26">
        <v>63.3</v>
      </c>
      <c r="G269" s="27">
        <v>12</v>
      </c>
    </row>
    <row r="270" spans="1:7" ht="18" customHeight="1">
      <c r="A270" s="11" t="s">
        <v>125</v>
      </c>
      <c r="B270" s="28" t="s">
        <v>126</v>
      </c>
      <c r="C270" s="29"/>
      <c r="D270" s="29"/>
      <c r="E270" s="29"/>
      <c r="F270" s="24">
        <f>F271+F278+F303</f>
        <v>40452.9</v>
      </c>
      <c r="G270" s="24">
        <f>G271+G278+G303</f>
        <v>19592.5</v>
      </c>
    </row>
    <row r="271" spans="1:7" ht="18.75" customHeight="1">
      <c r="A271" s="11" t="s">
        <v>127</v>
      </c>
      <c r="B271" s="28" t="s">
        <v>126</v>
      </c>
      <c r="C271" s="28" t="s">
        <v>377</v>
      </c>
      <c r="D271" s="29"/>
      <c r="E271" s="29"/>
      <c r="F271" s="24">
        <f>F272</f>
        <v>34981</v>
      </c>
      <c r="G271" s="24">
        <f>G272</f>
        <v>17442.2</v>
      </c>
    </row>
    <row r="272" spans="1:7" ht="34.5" customHeight="1">
      <c r="A272" s="30" t="s">
        <v>402</v>
      </c>
      <c r="B272" s="29" t="s">
        <v>126</v>
      </c>
      <c r="C272" s="29" t="s">
        <v>377</v>
      </c>
      <c r="D272" s="29" t="s">
        <v>403</v>
      </c>
      <c r="E272" s="29"/>
      <c r="F272" s="26">
        <f>F273+F276</f>
        <v>34981</v>
      </c>
      <c r="G272" s="26">
        <f>G273+G276</f>
        <v>17442.2</v>
      </c>
    </row>
    <row r="273" spans="1:7" s="35" customFormat="1" ht="84.75" customHeight="1">
      <c r="A273" s="30" t="s">
        <v>117</v>
      </c>
      <c r="B273" s="29" t="s">
        <v>126</v>
      </c>
      <c r="C273" s="29" t="s">
        <v>377</v>
      </c>
      <c r="D273" s="29" t="s">
        <v>327</v>
      </c>
      <c r="E273" s="29"/>
      <c r="F273" s="26">
        <f>F275+F274</f>
        <v>30035.6</v>
      </c>
      <c r="G273" s="26">
        <f>G275+G274</f>
        <v>14969.5</v>
      </c>
    </row>
    <row r="274" spans="1:7" ht="33" hidden="1">
      <c r="A274" s="32" t="s">
        <v>396</v>
      </c>
      <c r="B274" s="29" t="s">
        <v>126</v>
      </c>
      <c r="C274" s="29" t="s">
        <v>377</v>
      </c>
      <c r="D274" s="29" t="s">
        <v>327</v>
      </c>
      <c r="E274" s="29" t="s">
        <v>397</v>
      </c>
      <c r="F274" s="26">
        <v>0</v>
      </c>
      <c r="G274" s="27">
        <v>0</v>
      </c>
    </row>
    <row r="275" spans="1:7" ht="16.5">
      <c r="A275" s="32" t="s">
        <v>405</v>
      </c>
      <c r="B275" s="29" t="s">
        <v>126</v>
      </c>
      <c r="C275" s="29" t="s">
        <v>377</v>
      </c>
      <c r="D275" s="29" t="s">
        <v>327</v>
      </c>
      <c r="E275" s="29" t="s">
        <v>406</v>
      </c>
      <c r="F275" s="26">
        <v>30035.6</v>
      </c>
      <c r="G275" s="27">
        <v>14969.5</v>
      </c>
    </row>
    <row r="276" spans="1:7" ht="82.5">
      <c r="A276" s="30" t="s">
        <v>328</v>
      </c>
      <c r="B276" s="29" t="s">
        <v>126</v>
      </c>
      <c r="C276" s="29" t="s">
        <v>377</v>
      </c>
      <c r="D276" s="29" t="s">
        <v>329</v>
      </c>
      <c r="E276" s="29"/>
      <c r="F276" s="26">
        <f>F277</f>
        <v>4945.4</v>
      </c>
      <c r="G276" s="27">
        <f>G277</f>
        <v>2472.7</v>
      </c>
    </row>
    <row r="277" spans="1:7" ht="16.5">
      <c r="A277" s="32" t="s">
        <v>405</v>
      </c>
      <c r="B277" s="29" t="s">
        <v>126</v>
      </c>
      <c r="C277" s="29" t="s">
        <v>377</v>
      </c>
      <c r="D277" s="29" t="s">
        <v>329</v>
      </c>
      <c r="E277" s="29" t="s">
        <v>406</v>
      </c>
      <c r="F277" s="26">
        <v>4945.4</v>
      </c>
      <c r="G277" s="27">
        <v>2472.7</v>
      </c>
    </row>
    <row r="278" spans="1:7" ht="18.75" customHeight="1">
      <c r="A278" s="22" t="s">
        <v>128</v>
      </c>
      <c r="B278" s="57">
        <v>10</v>
      </c>
      <c r="C278" s="28" t="s">
        <v>387</v>
      </c>
      <c r="D278" s="29"/>
      <c r="E278" s="29"/>
      <c r="F278" s="24">
        <f>F279+F300</f>
        <v>4865.8</v>
      </c>
      <c r="G278" s="24">
        <f>G279+G300</f>
        <v>2150.3</v>
      </c>
    </row>
    <row r="279" spans="1:7" ht="33.75" customHeight="1">
      <c r="A279" s="30" t="s">
        <v>402</v>
      </c>
      <c r="B279" s="52">
        <v>10</v>
      </c>
      <c r="C279" s="29" t="s">
        <v>387</v>
      </c>
      <c r="D279" s="29" t="s">
        <v>403</v>
      </c>
      <c r="E279" s="29"/>
      <c r="F279" s="26">
        <f>F286+F288+F290+F292+F294+F296+F280+F284+F298</f>
        <v>4625.8</v>
      </c>
      <c r="G279" s="26">
        <f>G286+G288+G290+G292+G294+G296+G280+G284+G298</f>
        <v>1910.3000000000002</v>
      </c>
    </row>
    <row r="280" spans="1:7" s="35" customFormat="1" ht="66">
      <c r="A280" s="30" t="s">
        <v>129</v>
      </c>
      <c r="B280" s="52">
        <v>10</v>
      </c>
      <c r="C280" s="29" t="s">
        <v>387</v>
      </c>
      <c r="D280" s="29" t="s">
        <v>130</v>
      </c>
      <c r="E280" s="29"/>
      <c r="F280" s="26">
        <f>F283+F282</f>
        <v>612</v>
      </c>
      <c r="G280" s="26">
        <f>G283+G282</f>
        <v>0</v>
      </c>
    </row>
    <row r="281" spans="1:7" ht="33" hidden="1">
      <c r="A281" s="32" t="s">
        <v>396</v>
      </c>
      <c r="B281" s="52">
        <v>10</v>
      </c>
      <c r="C281" s="29" t="s">
        <v>387</v>
      </c>
      <c r="D281" s="29" t="s">
        <v>130</v>
      </c>
      <c r="E281" s="29" t="s">
        <v>397</v>
      </c>
      <c r="F281" s="26">
        <v>0</v>
      </c>
      <c r="G281" s="27">
        <v>0</v>
      </c>
    </row>
    <row r="282" spans="1:7" ht="33">
      <c r="A282" s="32" t="s">
        <v>462</v>
      </c>
      <c r="B282" s="52">
        <v>10</v>
      </c>
      <c r="C282" s="29" t="s">
        <v>387</v>
      </c>
      <c r="D282" s="29" t="s">
        <v>130</v>
      </c>
      <c r="E282" s="29" t="s">
        <v>397</v>
      </c>
      <c r="F282" s="26">
        <v>12</v>
      </c>
      <c r="G282" s="27">
        <v>0</v>
      </c>
    </row>
    <row r="283" spans="1:7" ht="16.5">
      <c r="A283" s="32" t="s">
        <v>405</v>
      </c>
      <c r="B283" s="52">
        <v>10</v>
      </c>
      <c r="C283" s="29" t="s">
        <v>387</v>
      </c>
      <c r="D283" s="29" t="s">
        <v>130</v>
      </c>
      <c r="E283" s="29" t="s">
        <v>406</v>
      </c>
      <c r="F283" s="26">
        <v>600</v>
      </c>
      <c r="G283" s="27">
        <v>0</v>
      </c>
    </row>
    <row r="284" spans="1:7" s="35" customFormat="1" ht="64.5" customHeight="1" hidden="1">
      <c r="A284" s="30" t="s">
        <v>131</v>
      </c>
      <c r="B284" s="52">
        <v>10</v>
      </c>
      <c r="C284" s="29" t="s">
        <v>387</v>
      </c>
      <c r="D284" s="51" t="s">
        <v>132</v>
      </c>
      <c r="E284" s="29"/>
      <c r="F284" s="27">
        <f>F285</f>
        <v>0</v>
      </c>
      <c r="G284" s="27">
        <f>G285</f>
        <v>0</v>
      </c>
    </row>
    <row r="285" spans="1:7" ht="33" hidden="1">
      <c r="A285" s="32" t="s">
        <v>437</v>
      </c>
      <c r="B285" s="52">
        <v>10</v>
      </c>
      <c r="C285" s="29" t="s">
        <v>387</v>
      </c>
      <c r="D285" s="51" t="s">
        <v>132</v>
      </c>
      <c r="E285" s="29" t="s">
        <v>438</v>
      </c>
      <c r="F285" s="27">
        <v>0</v>
      </c>
      <c r="G285" s="27">
        <v>0</v>
      </c>
    </row>
    <row r="286" spans="1:7" s="35" customFormat="1" ht="49.5">
      <c r="A286" s="30" t="s">
        <v>133</v>
      </c>
      <c r="B286" s="52">
        <v>10</v>
      </c>
      <c r="C286" s="29" t="s">
        <v>387</v>
      </c>
      <c r="D286" s="29" t="s">
        <v>134</v>
      </c>
      <c r="E286" s="29"/>
      <c r="F286" s="26">
        <f>F287</f>
        <v>110</v>
      </c>
      <c r="G286" s="26">
        <f>G287</f>
        <v>8.2</v>
      </c>
    </row>
    <row r="287" spans="1:7" ht="16.5">
      <c r="A287" s="32" t="s">
        <v>405</v>
      </c>
      <c r="B287" s="52">
        <v>10</v>
      </c>
      <c r="C287" s="29" t="s">
        <v>387</v>
      </c>
      <c r="D287" s="29" t="s">
        <v>134</v>
      </c>
      <c r="E287" s="29" t="s">
        <v>406</v>
      </c>
      <c r="F287" s="26">
        <v>110</v>
      </c>
      <c r="G287" s="27">
        <v>8.2</v>
      </c>
    </row>
    <row r="288" spans="1:7" s="35" customFormat="1" ht="33">
      <c r="A288" s="30" t="s">
        <v>135</v>
      </c>
      <c r="B288" s="52">
        <v>10</v>
      </c>
      <c r="C288" s="29" t="s">
        <v>387</v>
      </c>
      <c r="D288" s="29" t="s">
        <v>136</v>
      </c>
      <c r="E288" s="29"/>
      <c r="F288" s="26">
        <f>F289</f>
        <v>75</v>
      </c>
      <c r="G288" s="26">
        <f>G289</f>
        <v>70.5</v>
      </c>
    </row>
    <row r="289" spans="1:7" ht="16.5">
      <c r="A289" s="32" t="s">
        <v>405</v>
      </c>
      <c r="B289" s="52">
        <v>10</v>
      </c>
      <c r="C289" s="29" t="s">
        <v>387</v>
      </c>
      <c r="D289" s="29" t="s">
        <v>136</v>
      </c>
      <c r="E289" s="29" t="s">
        <v>406</v>
      </c>
      <c r="F289" s="26">
        <v>75</v>
      </c>
      <c r="G289" s="27">
        <v>70.5</v>
      </c>
    </row>
    <row r="290" spans="1:7" s="35" customFormat="1" ht="33">
      <c r="A290" s="30" t="s">
        <v>137</v>
      </c>
      <c r="B290" s="52">
        <v>10</v>
      </c>
      <c r="C290" s="29" t="s">
        <v>387</v>
      </c>
      <c r="D290" s="29" t="s">
        <v>138</v>
      </c>
      <c r="E290" s="29"/>
      <c r="F290" s="26">
        <f>F291</f>
        <v>1566</v>
      </c>
      <c r="G290" s="26">
        <f>G291</f>
        <v>804.6</v>
      </c>
    </row>
    <row r="291" spans="1:7" ht="16.5">
      <c r="A291" s="32" t="s">
        <v>405</v>
      </c>
      <c r="B291" s="52">
        <v>10</v>
      </c>
      <c r="C291" s="29" t="s">
        <v>387</v>
      </c>
      <c r="D291" s="29" t="s">
        <v>138</v>
      </c>
      <c r="E291" s="29" t="s">
        <v>406</v>
      </c>
      <c r="F291" s="26">
        <v>1566</v>
      </c>
      <c r="G291" s="27">
        <v>804.6</v>
      </c>
    </row>
    <row r="292" spans="1:7" s="35" customFormat="1" ht="33">
      <c r="A292" s="30" t="s">
        <v>139</v>
      </c>
      <c r="B292" s="52">
        <v>10</v>
      </c>
      <c r="C292" s="29" t="s">
        <v>387</v>
      </c>
      <c r="D292" s="29" t="s">
        <v>140</v>
      </c>
      <c r="E292" s="29"/>
      <c r="F292" s="26">
        <f>F293</f>
        <v>50</v>
      </c>
      <c r="G292" s="26">
        <f>G293</f>
        <v>10</v>
      </c>
    </row>
    <row r="293" spans="1:7" ht="16.5">
      <c r="A293" s="32" t="s">
        <v>405</v>
      </c>
      <c r="B293" s="52">
        <v>10</v>
      </c>
      <c r="C293" s="29" t="s">
        <v>387</v>
      </c>
      <c r="D293" s="29" t="s">
        <v>140</v>
      </c>
      <c r="E293" s="29" t="s">
        <v>406</v>
      </c>
      <c r="F293" s="26">
        <v>50</v>
      </c>
      <c r="G293" s="27">
        <v>10</v>
      </c>
    </row>
    <row r="294" spans="1:7" s="35" customFormat="1" ht="32.25" customHeight="1">
      <c r="A294" s="30" t="s">
        <v>141</v>
      </c>
      <c r="B294" s="52">
        <v>10</v>
      </c>
      <c r="C294" s="29" t="s">
        <v>387</v>
      </c>
      <c r="D294" s="29" t="s">
        <v>142</v>
      </c>
      <c r="E294" s="29"/>
      <c r="F294" s="26">
        <f>F295</f>
        <v>1153.4</v>
      </c>
      <c r="G294" s="26">
        <f>G295</f>
        <v>523.6</v>
      </c>
    </row>
    <row r="295" spans="1:7" ht="33">
      <c r="A295" s="32" t="s">
        <v>462</v>
      </c>
      <c r="B295" s="52">
        <v>10</v>
      </c>
      <c r="C295" s="29" t="s">
        <v>387</v>
      </c>
      <c r="D295" s="29" t="s">
        <v>142</v>
      </c>
      <c r="E295" s="29" t="s">
        <v>397</v>
      </c>
      <c r="F295" s="26">
        <v>1153.4</v>
      </c>
      <c r="G295" s="27">
        <v>523.6</v>
      </c>
    </row>
    <row r="296" spans="1:7" s="35" customFormat="1" ht="33">
      <c r="A296" s="30" t="s">
        <v>160</v>
      </c>
      <c r="B296" s="52">
        <v>10</v>
      </c>
      <c r="C296" s="29" t="s">
        <v>387</v>
      </c>
      <c r="D296" s="29" t="s">
        <v>161</v>
      </c>
      <c r="E296" s="29"/>
      <c r="F296" s="26">
        <f>F297</f>
        <v>1059.4</v>
      </c>
      <c r="G296" s="26">
        <f>G297</f>
        <v>493.4</v>
      </c>
    </row>
    <row r="297" spans="1:7" ht="16.5">
      <c r="A297" s="32" t="s">
        <v>405</v>
      </c>
      <c r="B297" s="52">
        <v>10</v>
      </c>
      <c r="C297" s="29" t="s">
        <v>387</v>
      </c>
      <c r="D297" s="29" t="s">
        <v>161</v>
      </c>
      <c r="E297" s="29" t="s">
        <v>406</v>
      </c>
      <c r="F297" s="26">
        <v>1059.4</v>
      </c>
      <c r="G297" s="27">
        <v>493.4</v>
      </c>
    </row>
    <row r="298" spans="1:7" s="35" customFormat="1" ht="66" hidden="1">
      <c r="A298" s="30" t="s">
        <v>48</v>
      </c>
      <c r="B298" s="52">
        <v>10</v>
      </c>
      <c r="C298" s="29" t="s">
        <v>387</v>
      </c>
      <c r="D298" s="29" t="s">
        <v>162</v>
      </c>
      <c r="E298" s="29"/>
      <c r="F298" s="26">
        <f>F299</f>
        <v>0</v>
      </c>
      <c r="G298" s="26">
        <f>G299</f>
        <v>0</v>
      </c>
    </row>
    <row r="299" spans="1:7" ht="33" hidden="1">
      <c r="A299" s="32" t="s">
        <v>437</v>
      </c>
      <c r="B299" s="52">
        <v>10</v>
      </c>
      <c r="C299" s="29" t="s">
        <v>387</v>
      </c>
      <c r="D299" s="29" t="s">
        <v>162</v>
      </c>
      <c r="E299" s="29" t="s">
        <v>438</v>
      </c>
      <c r="F299" s="26">
        <v>0</v>
      </c>
      <c r="G299" s="27">
        <v>0</v>
      </c>
    </row>
    <row r="300" spans="1:7" ht="33">
      <c r="A300" s="30" t="s">
        <v>422</v>
      </c>
      <c r="B300" s="29" t="s">
        <v>126</v>
      </c>
      <c r="C300" s="29" t="s">
        <v>387</v>
      </c>
      <c r="D300" s="29" t="s">
        <v>423</v>
      </c>
      <c r="E300" s="29"/>
      <c r="F300" s="26">
        <f>F301</f>
        <v>240</v>
      </c>
      <c r="G300" s="26">
        <f>G301</f>
        <v>240</v>
      </c>
    </row>
    <row r="301" spans="1:7" s="35" customFormat="1" ht="16.5">
      <c r="A301" s="30" t="s">
        <v>420</v>
      </c>
      <c r="B301" s="29" t="s">
        <v>126</v>
      </c>
      <c r="C301" s="29" t="s">
        <v>387</v>
      </c>
      <c r="D301" s="29" t="s">
        <v>424</v>
      </c>
      <c r="E301" s="29"/>
      <c r="F301" s="26">
        <f>F302</f>
        <v>240</v>
      </c>
      <c r="G301" s="26">
        <f>G302</f>
        <v>240</v>
      </c>
    </row>
    <row r="302" spans="1:7" ht="16.5">
      <c r="A302" s="32" t="s">
        <v>405</v>
      </c>
      <c r="B302" s="29" t="s">
        <v>126</v>
      </c>
      <c r="C302" s="29" t="s">
        <v>387</v>
      </c>
      <c r="D302" s="29" t="s">
        <v>424</v>
      </c>
      <c r="E302" s="29" t="s">
        <v>406</v>
      </c>
      <c r="F302" s="26">
        <v>240</v>
      </c>
      <c r="G302" s="27">
        <v>240</v>
      </c>
    </row>
    <row r="303" spans="1:7" ht="16.5">
      <c r="A303" s="11" t="s">
        <v>56</v>
      </c>
      <c r="B303" s="57">
        <v>10</v>
      </c>
      <c r="C303" s="28" t="s">
        <v>408</v>
      </c>
      <c r="D303" s="29"/>
      <c r="E303" s="29"/>
      <c r="F303" s="24">
        <f>F304</f>
        <v>606.1</v>
      </c>
      <c r="G303" s="24">
        <f>G304</f>
        <v>0</v>
      </c>
    </row>
    <row r="304" spans="1:7" ht="33" customHeight="1">
      <c r="A304" s="30" t="s">
        <v>402</v>
      </c>
      <c r="B304" s="52">
        <v>10</v>
      </c>
      <c r="C304" s="29" t="s">
        <v>408</v>
      </c>
      <c r="D304" s="29" t="s">
        <v>403</v>
      </c>
      <c r="E304" s="29"/>
      <c r="F304" s="24">
        <f>F305+F307</f>
        <v>606.1</v>
      </c>
      <c r="G304" s="24">
        <f>G305+G307</f>
        <v>0</v>
      </c>
    </row>
    <row r="305" spans="1:7" ht="82.5" customHeight="1">
      <c r="A305" s="30" t="s">
        <v>131</v>
      </c>
      <c r="B305" s="52">
        <v>10</v>
      </c>
      <c r="C305" s="29" t="s">
        <v>408</v>
      </c>
      <c r="D305" s="29" t="s">
        <v>132</v>
      </c>
      <c r="E305" s="29"/>
      <c r="F305" s="26">
        <f>F306</f>
        <v>600</v>
      </c>
      <c r="G305" s="26">
        <f>G306</f>
        <v>0</v>
      </c>
    </row>
    <row r="306" spans="1:7" ht="33">
      <c r="A306" s="32" t="s">
        <v>437</v>
      </c>
      <c r="B306" s="52">
        <v>10</v>
      </c>
      <c r="C306" s="29" t="s">
        <v>408</v>
      </c>
      <c r="D306" s="29" t="s">
        <v>132</v>
      </c>
      <c r="E306" s="29" t="s">
        <v>438</v>
      </c>
      <c r="F306" s="26">
        <v>600</v>
      </c>
      <c r="G306" s="27">
        <v>0</v>
      </c>
    </row>
    <row r="307" spans="1:7" ht="69" customHeight="1">
      <c r="A307" s="30" t="s">
        <v>57</v>
      </c>
      <c r="B307" s="52">
        <v>10</v>
      </c>
      <c r="C307" s="29" t="s">
        <v>408</v>
      </c>
      <c r="D307" s="29" t="s">
        <v>162</v>
      </c>
      <c r="E307" s="29"/>
      <c r="F307" s="26">
        <f>F308</f>
        <v>6.1</v>
      </c>
      <c r="G307" s="26">
        <f>G308</f>
        <v>0</v>
      </c>
    </row>
    <row r="308" spans="1:7" ht="33">
      <c r="A308" s="32" t="s">
        <v>437</v>
      </c>
      <c r="B308" s="52">
        <v>10</v>
      </c>
      <c r="C308" s="29" t="s">
        <v>408</v>
      </c>
      <c r="D308" s="29" t="s">
        <v>162</v>
      </c>
      <c r="E308" s="29" t="s">
        <v>438</v>
      </c>
      <c r="F308" s="26">
        <v>6.1</v>
      </c>
      <c r="G308" s="27">
        <v>0</v>
      </c>
    </row>
    <row r="309" spans="1:7" ht="16.5">
      <c r="A309" s="11" t="s">
        <v>163</v>
      </c>
      <c r="B309" s="57">
        <v>12</v>
      </c>
      <c r="C309" s="28"/>
      <c r="D309" s="29"/>
      <c r="E309" s="29"/>
      <c r="F309" s="24">
        <f>F310</f>
        <v>6728.9</v>
      </c>
      <c r="G309" s="24">
        <f>G310</f>
        <v>3175</v>
      </c>
    </row>
    <row r="310" spans="1:7" ht="16.5">
      <c r="A310" s="11" t="s">
        <v>164</v>
      </c>
      <c r="B310" s="57">
        <v>12</v>
      </c>
      <c r="C310" s="28" t="s">
        <v>379</v>
      </c>
      <c r="D310" s="29"/>
      <c r="E310" s="29"/>
      <c r="F310" s="24">
        <f>F312+F315</f>
        <v>6728.9</v>
      </c>
      <c r="G310" s="24">
        <f>G312+G315</f>
        <v>3175</v>
      </c>
    </row>
    <row r="311" spans="1:7" ht="32.25" customHeight="1">
      <c r="A311" s="30" t="s">
        <v>402</v>
      </c>
      <c r="B311" s="52">
        <v>12</v>
      </c>
      <c r="C311" s="29" t="s">
        <v>379</v>
      </c>
      <c r="D311" s="29" t="s">
        <v>403</v>
      </c>
      <c r="E311" s="29"/>
      <c r="F311" s="24">
        <f>F312+F315</f>
        <v>6728.9</v>
      </c>
      <c r="G311" s="24">
        <f>G312+G315</f>
        <v>3175</v>
      </c>
    </row>
    <row r="312" spans="1:7" ht="33">
      <c r="A312" s="30" t="s">
        <v>429</v>
      </c>
      <c r="B312" s="52">
        <v>12</v>
      </c>
      <c r="C312" s="29" t="s">
        <v>379</v>
      </c>
      <c r="D312" s="29" t="s">
        <v>430</v>
      </c>
      <c r="E312" s="29"/>
      <c r="F312" s="26">
        <f>F313+F314</f>
        <v>6728.9</v>
      </c>
      <c r="G312" s="26">
        <f>G313+G314</f>
        <v>3175</v>
      </c>
    </row>
    <row r="313" spans="1:7" ht="66">
      <c r="A313" s="32" t="s">
        <v>384</v>
      </c>
      <c r="B313" s="52">
        <v>12</v>
      </c>
      <c r="C313" s="29" t="s">
        <v>379</v>
      </c>
      <c r="D313" s="29" t="s">
        <v>430</v>
      </c>
      <c r="E313" s="29" t="s">
        <v>385</v>
      </c>
      <c r="F313" s="26">
        <v>6211.4</v>
      </c>
      <c r="G313" s="27">
        <v>2767.7</v>
      </c>
    </row>
    <row r="314" spans="1:7" ht="33">
      <c r="A314" s="32" t="s">
        <v>462</v>
      </c>
      <c r="B314" s="52">
        <v>12</v>
      </c>
      <c r="C314" s="29" t="s">
        <v>379</v>
      </c>
      <c r="D314" s="29" t="s">
        <v>430</v>
      </c>
      <c r="E314" s="29" t="s">
        <v>397</v>
      </c>
      <c r="F314" s="26">
        <v>517.5</v>
      </c>
      <c r="G314" s="27">
        <v>407.3</v>
      </c>
    </row>
    <row r="315" spans="1:7" s="35" customFormat="1" ht="26.25" customHeight="1" hidden="1">
      <c r="A315" s="41" t="s">
        <v>476</v>
      </c>
      <c r="B315" s="52">
        <v>12</v>
      </c>
      <c r="C315" s="29" t="s">
        <v>379</v>
      </c>
      <c r="D315" s="29" t="s">
        <v>165</v>
      </c>
      <c r="E315" s="29"/>
      <c r="F315" s="26">
        <f>F316</f>
        <v>0</v>
      </c>
      <c r="G315" s="27"/>
    </row>
    <row r="316" spans="1:7" ht="33" hidden="1">
      <c r="A316" s="44" t="s">
        <v>437</v>
      </c>
      <c r="B316" s="52">
        <v>12</v>
      </c>
      <c r="C316" s="29" t="s">
        <v>379</v>
      </c>
      <c r="D316" s="29" t="s">
        <v>165</v>
      </c>
      <c r="E316" s="29" t="s">
        <v>438</v>
      </c>
      <c r="F316" s="26">
        <f>7179.9-7179.9</f>
        <v>0</v>
      </c>
      <c r="G316" s="27"/>
    </row>
    <row r="317" spans="1:7" ht="34.5" customHeight="1">
      <c r="A317" s="11" t="s">
        <v>166</v>
      </c>
      <c r="B317" s="28" t="s">
        <v>426</v>
      </c>
      <c r="C317" s="29"/>
      <c r="D317" s="29"/>
      <c r="E317" s="29"/>
      <c r="F317" s="24">
        <f>F319</f>
        <v>7362.9</v>
      </c>
      <c r="G317" s="24">
        <f>G319</f>
        <v>3305.9</v>
      </c>
    </row>
    <row r="318" spans="1:7" ht="33">
      <c r="A318" s="11" t="s">
        <v>167</v>
      </c>
      <c r="B318" s="28" t="s">
        <v>426</v>
      </c>
      <c r="C318" s="28" t="s">
        <v>377</v>
      </c>
      <c r="D318" s="29"/>
      <c r="E318" s="29"/>
      <c r="F318" s="24">
        <f aca="true" t="shared" si="6" ref="F318:G321">F319</f>
        <v>7362.9</v>
      </c>
      <c r="G318" s="24">
        <f t="shared" si="6"/>
        <v>3305.9</v>
      </c>
    </row>
    <row r="319" spans="1:7" ht="33">
      <c r="A319" s="30" t="s">
        <v>168</v>
      </c>
      <c r="B319" s="29" t="s">
        <v>426</v>
      </c>
      <c r="C319" s="29" t="s">
        <v>377</v>
      </c>
      <c r="D319" s="29" t="s">
        <v>169</v>
      </c>
      <c r="E319" s="29"/>
      <c r="F319" s="26">
        <f t="shared" si="6"/>
        <v>7362.9</v>
      </c>
      <c r="G319" s="26">
        <f t="shared" si="6"/>
        <v>3305.9</v>
      </c>
    </row>
    <row r="320" spans="1:7" ht="16.5">
      <c r="A320" s="30" t="s">
        <v>170</v>
      </c>
      <c r="B320" s="29" t="s">
        <v>426</v>
      </c>
      <c r="C320" s="29" t="s">
        <v>377</v>
      </c>
      <c r="D320" s="29" t="s">
        <v>171</v>
      </c>
      <c r="E320" s="29"/>
      <c r="F320" s="26">
        <f t="shared" si="6"/>
        <v>7362.9</v>
      </c>
      <c r="G320" s="26">
        <f t="shared" si="6"/>
        <v>3305.9</v>
      </c>
    </row>
    <row r="321" spans="1:7" s="35" customFormat="1" ht="16.5">
      <c r="A321" s="41" t="s">
        <v>172</v>
      </c>
      <c r="B321" s="29" t="s">
        <v>426</v>
      </c>
      <c r="C321" s="29" t="s">
        <v>377</v>
      </c>
      <c r="D321" s="29" t="s">
        <v>173</v>
      </c>
      <c r="E321" s="29"/>
      <c r="F321" s="26">
        <f t="shared" si="6"/>
        <v>7362.9</v>
      </c>
      <c r="G321" s="26">
        <f t="shared" si="6"/>
        <v>3305.9</v>
      </c>
    </row>
    <row r="322" spans="1:7" ht="16.5">
      <c r="A322" s="32" t="s">
        <v>174</v>
      </c>
      <c r="B322" s="29" t="s">
        <v>426</v>
      </c>
      <c r="C322" s="29" t="s">
        <v>377</v>
      </c>
      <c r="D322" s="29" t="s">
        <v>173</v>
      </c>
      <c r="E322" s="29" t="s">
        <v>175</v>
      </c>
      <c r="F322" s="26">
        <v>7362.9</v>
      </c>
      <c r="G322" s="27">
        <v>3305.9</v>
      </c>
    </row>
    <row r="323" spans="6:7" ht="16.5">
      <c r="F323" s="58"/>
      <c r="G323" s="59"/>
    </row>
    <row r="324" ht="16.5">
      <c r="F324" s="35"/>
    </row>
    <row r="325" ht="16.5">
      <c r="F325" s="35"/>
    </row>
    <row r="326" ht="16.5">
      <c r="F326" s="35"/>
    </row>
    <row r="327" ht="16.5">
      <c r="F327" s="35"/>
    </row>
    <row r="328" ht="16.5">
      <c r="F328" s="35"/>
    </row>
    <row r="329" ht="16.5">
      <c r="F329" s="35"/>
    </row>
    <row r="330" ht="16.5">
      <c r="F330" s="35"/>
    </row>
    <row r="331" ht="16.5">
      <c r="F331" s="35"/>
    </row>
    <row r="332" ht="16.5">
      <c r="F332" s="35"/>
    </row>
    <row r="333" ht="16.5">
      <c r="F333" s="35"/>
    </row>
    <row r="334" ht="16.5">
      <c r="F334" s="35"/>
    </row>
    <row r="335" ht="16.5">
      <c r="F335" s="35"/>
    </row>
    <row r="336" ht="16.5">
      <c r="F336" s="35"/>
    </row>
    <row r="337" ht="16.5">
      <c r="F337" s="35"/>
    </row>
    <row r="338" ht="16.5">
      <c r="F338" s="35"/>
    </row>
    <row r="339" ht="16.5">
      <c r="F339" s="35"/>
    </row>
    <row r="340" ht="16.5">
      <c r="F340" s="35"/>
    </row>
    <row r="341" ht="16.5">
      <c r="F341" s="35"/>
    </row>
    <row r="342" ht="16.5">
      <c r="F342" s="35"/>
    </row>
    <row r="343" ht="16.5">
      <c r="F343" s="35"/>
    </row>
    <row r="344" ht="16.5">
      <c r="F344" s="35"/>
    </row>
    <row r="345" ht="16.5">
      <c r="F345" s="35"/>
    </row>
    <row r="346" ht="16.5">
      <c r="F346" s="35"/>
    </row>
    <row r="347" ht="16.5">
      <c r="F347" s="35"/>
    </row>
    <row r="348" ht="16.5">
      <c r="F348" s="35"/>
    </row>
    <row r="349" ht="16.5">
      <c r="F349" s="35"/>
    </row>
    <row r="350" ht="16.5">
      <c r="F350" s="35"/>
    </row>
    <row r="351" ht="16.5">
      <c r="F351" s="35"/>
    </row>
    <row r="352" ht="16.5">
      <c r="F352" s="35"/>
    </row>
    <row r="353" ht="16.5">
      <c r="F353" s="35"/>
    </row>
    <row r="354" ht="16.5">
      <c r="F354" s="35"/>
    </row>
    <row r="355" ht="16.5">
      <c r="F355" s="35"/>
    </row>
    <row r="356" ht="16.5">
      <c r="F356" s="35"/>
    </row>
    <row r="357" ht="16.5">
      <c r="F357" s="35"/>
    </row>
    <row r="358" ht="16.5">
      <c r="F358" s="35"/>
    </row>
    <row r="359" ht="16.5">
      <c r="F359" s="35"/>
    </row>
    <row r="360" ht="16.5">
      <c r="F360" s="35"/>
    </row>
    <row r="361" ht="16.5">
      <c r="F361" s="35"/>
    </row>
    <row r="362" ht="16.5">
      <c r="F362" s="35"/>
    </row>
    <row r="363" ht="16.5">
      <c r="F363" s="35"/>
    </row>
    <row r="364" ht="16.5">
      <c r="F364" s="35"/>
    </row>
    <row r="365" ht="16.5">
      <c r="F365" s="35"/>
    </row>
    <row r="366" ht="16.5">
      <c r="F366" s="35"/>
    </row>
    <row r="367" ht="16.5">
      <c r="F367" s="35"/>
    </row>
    <row r="368" ht="16.5">
      <c r="F368" s="35"/>
    </row>
    <row r="369" ht="16.5">
      <c r="F369" s="35"/>
    </row>
    <row r="370" ht="16.5">
      <c r="F370" s="35"/>
    </row>
    <row r="371" ht="16.5">
      <c r="F371" s="35"/>
    </row>
    <row r="372" ht="16.5">
      <c r="F372" s="35"/>
    </row>
    <row r="373" ht="16.5">
      <c r="F373" s="35"/>
    </row>
    <row r="374" ht="16.5">
      <c r="F374" s="35"/>
    </row>
    <row r="375" ht="16.5">
      <c r="F375" s="35"/>
    </row>
    <row r="376" ht="16.5">
      <c r="F376" s="35"/>
    </row>
    <row r="377" ht="16.5">
      <c r="F377" s="35"/>
    </row>
    <row r="378" ht="16.5">
      <c r="F378" s="35"/>
    </row>
    <row r="379" ht="16.5">
      <c r="F379" s="35"/>
    </row>
    <row r="380" ht="16.5">
      <c r="F380" s="35"/>
    </row>
    <row r="381" ht="16.5">
      <c r="F381" s="35"/>
    </row>
    <row r="382" ht="16.5">
      <c r="F382" s="35"/>
    </row>
    <row r="383" ht="16.5">
      <c r="F383" s="35"/>
    </row>
    <row r="384" ht="16.5">
      <c r="F384" s="35"/>
    </row>
    <row r="385" ht="16.5">
      <c r="F385" s="35"/>
    </row>
    <row r="386" ht="16.5">
      <c r="F386" s="35"/>
    </row>
    <row r="387" ht="16.5">
      <c r="F387" s="35"/>
    </row>
    <row r="388" ht="16.5">
      <c r="F388" s="35"/>
    </row>
    <row r="389" ht="16.5">
      <c r="F389" s="35"/>
    </row>
    <row r="390" ht="16.5">
      <c r="F390" s="35"/>
    </row>
    <row r="391" ht="16.5">
      <c r="F391" s="35"/>
    </row>
    <row r="392" ht="16.5">
      <c r="F392" s="35"/>
    </row>
    <row r="393" ht="16.5">
      <c r="F393" s="35"/>
    </row>
    <row r="394" ht="16.5">
      <c r="F394" s="35"/>
    </row>
    <row r="395" ht="16.5">
      <c r="F395" s="35"/>
    </row>
    <row r="396" ht="16.5">
      <c r="F396" s="35"/>
    </row>
    <row r="397" ht="16.5">
      <c r="F397" s="35"/>
    </row>
    <row r="398" ht="16.5">
      <c r="F398" s="35"/>
    </row>
    <row r="399" ht="16.5">
      <c r="F399" s="35"/>
    </row>
    <row r="400" ht="16.5">
      <c r="F400" s="35"/>
    </row>
    <row r="401" ht="16.5">
      <c r="F401" s="35"/>
    </row>
    <row r="402" ht="16.5">
      <c r="F402" s="35"/>
    </row>
    <row r="403" ht="16.5">
      <c r="F403" s="35"/>
    </row>
    <row r="404" ht="16.5">
      <c r="F404" s="35"/>
    </row>
    <row r="405" ht="16.5">
      <c r="F405" s="35"/>
    </row>
    <row r="406" ht="16.5">
      <c r="F406" s="35"/>
    </row>
    <row r="407" ht="16.5">
      <c r="F407" s="35"/>
    </row>
    <row r="408" ht="16.5">
      <c r="F408" s="35"/>
    </row>
    <row r="409" ht="16.5">
      <c r="F409" s="35"/>
    </row>
    <row r="410" ht="16.5">
      <c r="F410" s="35"/>
    </row>
    <row r="411" ht="16.5">
      <c r="F411" s="35"/>
    </row>
    <row r="412" ht="16.5">
      <c r="F412" s="35"/>
    </row>
    <row r="413" ht="16.5">
      <c r="F413" s="35"/>
    </row>
    <row r="414" ht="16.5">
      <c r="F414" s="35"/>
    </row>
    <row r="415" ht="16.5">
      <c r="F415" s="35"/>
    </row>
    <row r="416" ht="16.5">
      <c r="F416" s="35"/>
    </row>
    <row r="417" ht="16.5">
      <c r="F417" s="35"/>
    </row>
    <row r="418" ht="16.5">
      <c r="F418" s="35"/>
    </row>
    <row r="419" ht="16.5">
      <c r="F419" s="35"/>
    </row>
    <row r="420" ht="16.5">
      <c r="F420" s="35"/>
    </row>
    <row r="421" ht="16.5">
      <c r="F421" s="35"/>
    </row>
    <row r="422" ht="16.5">
      <c r="F422" s="35"/>
    </row>
    <row r="423" ht="16.5">
      <c r="F423" s="35"/>
    </row>
    <row r="424" ht="16.5">
      <c r="F424" s="35"/>
    </row>
    <row r="425" ht="16.5">
      <c r="F425" s="35"/>
    </row>
    <row r="426" ht="16.5">
      <c r="F426" s="35"/>
    </row>
    <row r="427" ht="16.5">
      <c r="F427" s="35"/>
    </row>
    <row r="428" ht="16.5">
      <c r="F428" s="35"/>
    </row>
    <row r="429" ht="16.5">
      <c r="F429" s="35"/>
    </row>
    <row r="430" ht="16.5">
      <c r="F430" s="35"/>
    </row>
    <row r="431" ht="16.5">
      <c r="F431" s="35"/>
    </row>
    <row r="432" ht="16.5">
      <c r="F432" s="35"/>
    </row>
    <row r="433" ht="16.5">
      <c r="F433" s="35"/>
    </row>
    <row r="434" ht="16.5">
      <c r="F434" s="35"/>
    </row>
    <row r="435" ht="16.5">
      <c r="F435" s="35"/>
    </row>
    <row r="436" ht="16.5">
      <c r="F436" s="35"/>
    </row>
    <row r="437" ht="16.5">
      <c r="F437" s="35"/>
    </row>
    <row r="438" ht="16.5">
      <c r="F438" s="35"/>
    </row>
    <row r="439" ht="16.5">
      <c r="F439" s="35"/>
    </row>
    <row r="440" ht="16.5">
      <c r="F440" s="35"/>
    </row>
    <row r="441" ht="16.5">
      <c r="F441" s="35"/>
    </row>
    <row r="442" ht="16.5">
      <c r="F442" s="35"/>
    </row>
  </sheetData>
  <sheetProtection/>
  <mergeCells count="6">
    <mergeCell ref="E1:E2"/>
    <mergeCell ref="F1:G1"/>
    <mergeCell ref="A1:A2"/>
    <mergeCell ref="B1:B2"/>
    <mergeCell ref="C1:C2"/>
    <mergeCell ref="D1:D2"/>
  </mergeCells>
  <printOptions/>
  <pageMargins left="0.7874015748031497" right="0.3937007874015748" top="0.7874015748031497" bottom="0.7874015748031497" header="0.5118110236220472" footer="0.5118110236220472"/>
  <pageSetup firstPageNumber="8" useFirstPageNumber="1" fitToHeight="15" fitToWidth="1" horizontalDpi="600" verticalDpi="600" orientation="portrait" paperSize="9" scale="69" r:id="rId1"/>
  <headerFooter alignWithMargins="0">
    <oddHeader>&amp;C&amp;P</oddHeader>
  </headerFooter>
  <rowBreaks count="2" manualBreakCount="2">
    <brk id="46" max="9" man="1"/>
    <brk id="10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25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55.140625" style="60" customWidth="1"/>
    <col min="2" max="2" width="42.28125" style="78" customWidth="1"/>
    <col min="3" max="3" width="22.8515625" style="71" customWidth="1"/>
    <col min="4" max="4" width="23.140625" style="60" customWidth="1"/>
    <col min="5" max="5" width="12.00390625" style="60" customWidth="1"/>
    <col min="6" max="16384" width="9.140625" style="60" customWidth="1"/>
  </cols>
  <sheetData>
    <row r="1" spans="1:4" ht="29.25" customHeight="1">
      <c r="A1" s="145" t="s">
        <v>209</v>
      </c>
      <c r="B1" s="145"/>
      <c r="C1" s="145"/>
      <c r="D1" s="145"/>
    </row>
    <row r="2" spans="1:4" ht="15.75" customHeight="1">
      <c r="A2" s="146" t="s">
        <v>176</v>
      </c>
      <c r="B2" s="146" t="s">
        <v>177</v>
      </c>
      <c r="C2" s="148" t="s">
        <v>207</v>
      </c>
      <c r="D2" s="149"/>
    </row>
    <row r="3" spans="1:4" ht="47.25" customHeight="1">
      <c r="A3" s="147"/>
      <c r="B3" s="147"/>
      <c r="C3" s="18" t="s">
        <v>311</v>
      </c>
      <c r="D3" s="8" t="s">
        <v>159</v>
      </c>
    </row>
    <row r="4" spans="1:5" ht="36.75" customHeight="1">
      <c r="A4" s="61" t="s">
        <v>178</v>
      </c>
      <c r="B4" s="62" t="s">
        <v>179</v>
      </c>
      <c r="C4" s="63">
        <f>C5-C7</f>
        <v>4000</v>
      </c>
      <c r="D4" s="63">
        <f>D5-D7</f>
        <v>-35000</v>
      </c>
      <c r="E4" s="64"/>
    </row>
    <row r="5" spans="1:8" ht="36.75" customHeight="1">
      <c r="A5" s="9" t="s">
        <v>180</v>
      </c>
      <c r="B5" s="65" t="s">
        <v>181</v>
      </c>
      <c r="C5" s="66">
        <f>C6</f>
        <v>69000</v>
      </c>
      <c r="D5" s="81">
        <v>0</v>
      </c>
      <c r="E5" s="64"/>
      <c r="H5" s="67"/>
    </row>
    <row r="6" spans="1:5" ht="50.25" customHeight="1">
      <c r="A6" s="9" t="s">
        <v>182</v>
      </c>
      <c r="B6" s="65" t="s">
        <v>183</v>
      </c>
      <c r="C6" s="66">
        <v>69000</v>
      </c>
      <c r="D6" s="82">
        <v>0</v>
      </c>
      <c r="E6" s="64"/>
    </row>
    <row r="7" spans="1:5" ht="34.5" customHeight="1">
      <c r="A7" s="9" t="s">
        <v>184</v>
      </c>
      <c r="B7" s="65" t="s">
        <v>185</v>
      </c>
      <c r="C7" s="66">
        <f>C8</f>
        <v>65000</v>
      </c>
      <c r="D7" s="81">
        <f>D8</f>
        <v>35000</v>
      </c>
      <c r="E7" s="64"/>
    </row>
    <row r="8" spans="1:5" ht="49.5" customHeight="1">
      <c r="A8" s="9" t="s">
        <v>186</v>
      </c>
      <c r="B8" s="65" t="s">
        <v>187</v>
      </c>
      <c r="C8" s="66">
        <v>65000</v>
      </c>
      <c r="D8" s="82">
        <v>35000</v>
      </c>
      <c r="E8" s="64"/>
    </row>
    <row r="9" spans="1:5" s="71" customFormat="1" ht="31.5" customHeight="1">
      <c r="A9" s="14" t="s">
        <v>19</v>
      </c>
      <c r="B9" s="68" t="s">
        <v>28</v>
      </c>
      <c r="C9" s="69">
        <f>C10-C13</f>
        <v>0</v>
      </c>
      <c r="D9" s="69">
        <f>D10-D13</f>
        <v>45000</v>
      </c>
      <c r="E9" s="70"/>
    </row>
    <row r="10" spans="1:5" s="71" customFormat="1" ht="54.75" customHeight="1">
      <c r="A10" s="12" t="s">
        <v>20</v>
      </c>
      <c r="B10" s="72" t="s">
        <v>21</v>
      </c>
      <c r="C10" s="73">
        <f>C11</f>
        <v>57000</v>
      </c>
      <c r="D10" s="73">
        <f>D11</f>
        <v>45000</v>
      </c>
      <c r="E10" s="70"/>
    </row>
    <row r="11" spans="1:5" s="71" customFormat="1" ht="64.5" customHeight="1">
      <c r="A11" s="12" t="s">
        <v>22</v>
      </c>
      <c r="B11" s="72" t="s">
        <v>29</v>
      </c>
      <c r="C11" s="73">
        <f>C12</f>
        <v>57000</v>
      </c>
      <c r="D11" s="73">
        <f>D12</f>
        <v>45000</v>
      </c>
      <c r="E11" s="70"/>
    </row>
    <row r="12" spans="1:5" s="71" customFormat="1" ht="52.5" customHeight="1">
      <c r="A12" s="12" t="s">
        <v>23</v>
      </c>
      <c r="B12" s="72"/>
      <c r="C12" s="73">
        <v>57000</v>
      </c>
      <c r="D12" s="73">
        <v>45000</v>
      </c>
      <c r="E12" s="70"/>
    </row>
    <row r="13" spans="1:5" s="71" customFormat="1" ht="51" customHeight="1">
      <c r="A13" s="12" t="s">
        <v>24</v>
      </c>
      <c r="B13" s="72" t="s">
        <v>25</v>
      </c>
      <c r="C13" s="73">
        <f>C14</f>
        <v>57000</v>
      </c>
      <c r="D13" s="73">
        <f>D14</f>
        <v>0</v>
      </c>
      <c r="E13" s="70"/>
    </row>
    <row r="14" spans="1:5" s="71" customFormat="1" ht="69.75" customHeight="1">
      <c r="A14" s="12" t="s">
        <v>27</v>
      </c>
      <c r="B14" s="72" t="s">
        <v>30</v>
      </c>
      <c r="C14" s="73">
        <f>C15</f>
        <v>57000</v>
      </c>
      <c r="D14" s="73">
        <f>D15</f>
        <v>0</v>
      </c>
      <c r="E14" s="70"/>
    </row>
    <row r="15" spans="1:5" s="71" customFormat="1" ht="48" customHeight="1">
      <c r="A15" s="12" t="s">
        <v>26</v>
      </c>
      <c r="B15" s="72"/>
      <c r="C15" s="73">
        <v>57000</v>
      </c>
      <c r="D15" s="73">
        <v>0</v>
      </c>
      <c r="E15" s="70"/>
    </row>
    <row r="16" spans="1:4" ht="31.5" customHeight="1">
      <c r="A16" s="74" t="s">
        <v>188</v>
      </c>
      <c r="B16" s="62" t="s">
        <v>189</v>
      </c>
      <c r="C16" s="69">
        <f>C21-C17</f>
        <v>15542.5</v>
      </c>
      <c r="D16" s="80">
        <f>D21-D17</f>
        <v>-16173.700000000012</v>
      </c>
    </row>
    <row r="17" spans="1:4" ht="19.5" customHeight="1">
      <c r="A17" s="75" t="s">
        <v>190</v>
      </c>
      <c r="B17" s="65" t="s">
        <v>191</v>
      </c>
      <c r="C17" s="63">
        <f aca="true" t="shared" si="0" ref="C17:D19">C18</f>
        <v>928500.3</v>
      </c>
      <c r="D17" s="80">
        <f>D18</f>
        <v>390801.4</v>
      </c>
    </row>
    <row r="18" spans="1:4" ht="18" customHeight="1">
      <c r="A18" s="75" t="s">
        <v>192</v>
      </c>
      <c r="B18" s="65" t="s">
        <v>193</v>
      </c>
      <c r="C18" s="63">
        <f t="shared" si="0"/>
        <v>928500.3</v>
      </c>
      <c r="D18" s="80">
        <f t="shared" si="0"/>
        <v>390801.4</v>
      </c>
    </row>
    <row r="19" spans="1:4" ht="29.25" customHeight="1">
      <c r="A19" s="75" t="s">
        <v>194</v>
      </c>
      <c r="B19" s="65" t="s">
        <v>195</v>
      </c>
      <c r="C19" s="66">
        <f t="shared" si="0"/>
        <v>928500.3</v>
      </c>
      <c r="D19" s="81">
        <f t="shared" si="0"/>
        <v>390801.4</v>
      </c>
    </row>
    <row r="20" spans="1:4" ht="33" customHeight="1">
      <c r="A20" s="75" t="s">
        <v>196</v>
      </c>
      <c r="B20" s="65" t="s">
        <v>197</v>
      </c>
      <c r="C20" s="93">
        <f>802500.3+69000+57000</f>
        <v>928500.3</v>
      </c>
      <c r="D20" s="81">
        <v>390801.4</v>
      </c>
    </row>
    <row r="21" spans="1:4" ht="16.5" customHeight="1">
      <c r="A21" s="75" t="s">
        <v>198</v>
      </c>
      <c r="B21" s="65" t="s">
        <v>199</v>
      </c>
      <c r="C21" s="63">
        <f aca="true" t="shared" si="1" ref="C21:D23">C22</f>
        <v>944042.8</v>
      </c>
      <c r="D21" s="80">
        <f t="shared" si="1"/>
        <v>374627.7</v>
      </c>
    </row>
    <row r="22" spans="1:4" ht="19.5" customHeight="1">
      <c r="A22" s="75" t="s">
        <v>200</v>
      </c>
      <c r="B22" s="65" t="s">
        <v>201</v>
      </c>
      <c r="C22" s="63">
        <f t="shared" si="1"/>
        <v>944042.8</v>
      </c>
      <c r="D22" s="80">
        <f t="shared" si="1"/>
        <v>374627.7</v>
      </c>
    </row>
    <row r="23" spans="1:4" ht="28.5" customHeight="1">
      <c r="A23" s="75" t="s">
        <v>202</v>
      </c>
      <c r="B23" s="65" t="s">
        <v>203</v>
      </c>
      <c r="C23" s="66">
        <f t="shared" si="1"/>
        <v>944042.8</v>
      </c>
      <c r="D23" s="81">
        <f t="shared" si="1"/>
        <v>374627.7</v>
      </c>
    </row>
    <row r="24" spans="1:4" ht="31.5" customHeight="1">
      <c r="A24" s="75" t="s">
        <v>204</v>
      </c>
      <c r="B24" s="65" t="s">
        <v>205</v>
      </c>
      <c r="C24" s="93">
        <f>822042.8+65000+57000</f>
        <v>944042.8</v>
      </c>
      <c r="D24" s="81">
        <v>374627.7</v>
      </c>
    </row>
    <row r="25" spans="1:4" s="67" customFormat="1" ht="16.5">
      <c r="A25" s="76" t="s">
        <v>206</v>
      </c>
      <c r="B25" s="77"/>
      <c r="C25" s="63">
        <f>C4+C16+C9</f>
        <v>19542.5</v>
      </c>
      <c r="D25" s="80">
        <f>D4+D16+D9</f>
        <v>-6173.700000000012</v>
      </c>
    </row>
    <row r="36" ht="44.25" customHeight="1"/>
    <row r="37" ht="123.75" customHeight="1"/>
  </sheetData>
  <sheetProtection/>
  <mergeCells count="4">
    <mergeCell ref="A1:D1"/>
    <mergeCell ref="A2:A3"/>
    <mergeCell ref="B2:B3"/>
    <mergeCell ref="C2:D2"/>
  </mergeCells>
  <printOptions/>
  <pageMargins left="0.7874015748031497" right="0.3937007874015748" top="0.7874015748031497" bottom="0.7874015748031497" header="0.5118110236220472" footer="0.5118110236220472"/>
  <pageSetup firstPageNumber="18" useFirstPageNumber="1" fitToHeight="1" fitToWidth="1" horizontalDpi="600" verticalDpi="600" orientation="portrait" paperSize="9" scale="64" r:id="rId1"/>
  <headerFooter alignWithMargins="0">
    <oddHeader>&amp;C18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2018-07-04T13:54:39Z</cp:lastPrinted>
  <dcterms:created xsi:type="dcterms:W3CDTF">1996-10-08T23:32:33Z</dcterms:created>
  <dcterms:modified xsi:type="dcterms:W3CDTF">2018-07-19T07:10:02Z</dcterms:modified>
  <cp:category/>
  <cp:version/>
  <cp:contentType/>
  <cp:contentStatus/>
</cp:coreProperties>
</file>