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\OBMEN\УОИО\САЙТ\УЭ\"/>
    </mc:Choice>
  </mc:AlternateContent>
  <bookViews>
    <workbookView xWindow="0" yWindow="0" windowWidth="25200" windowHeight="11985"/>
  </bookViews>
  <sheets>
    <sheet name="Свод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Свод!$A$1:$F$49</definedName>
  </definedNames>
  <calcPr calcId="152511"/>
</workbook>
</file>

<file path=xl/calcChain.xml><?xml version="1.0" encoding="utf-8"?>
<calcChain xmlns="http://schemas.openxmlformats.org/spreadsheetml/2006/main">
  <c r="F7" i="1" l="1"/>
  <c r="F36" i="1"/>
  <c r="F33" i="1" l="1"/>
  <c r="F25" i="1"/>
  <c r="F37" i="1" l="1"/>
  <c r="F19" i="1"/>
  <c r="F35" i="1" l="1"/>
  <c r="F17" i="1"/>
  <c r="F34" i="1" l="1"/>
  <c r="F32" i="1"/>
  <c r="F30" i="1"/>
  <c r="F29" i="1"/>
  <c r="F28" i="1"/>
  <c r="F27" i="1"/>
  <c r="F26" i="1"/>
  <c r="F31" i="1"/>
  <c r="F18" i="1" l="1"/>
  <c r="F10" i="1" l="1"/>
  <c r="F15" i="1"/>
  <c r="F13" i="1"/>
  <c r="F8" i="1"/>
  <c r="F16" i="1" l="1"/>
  <c r="F14" i="1"/>
  <c r="F12" i="1"/>
  <c r="F9" i="1" l="1"/>
  <c r="F11" i="1"/>
  <c r="E41" i="1" l="1"/>
  <c r="E40" i="1"/>
  <c r="E39" i="1"/>
  <c r="E38" i="1"/>
  <c r="E23" i="1"/>
  <c r="E22" i="1"/>
  <c r="E21" i="1"/>
  <c r="E20" i="1"/>
  <c r="E37" i="1" l="1"/>
  <c r="E36" i="1"/>
  <c r="E33" i="1"/>
  <c r="E30" i="1"/>
  <c r="E25" i="1"/>
  <c r="E19" i="1"/>
  <c r="E18" i="1"/>
  <c r="E15" i="1"/>
  <c r="E12" i="1"/>
  <c r="E7" i="1"/>
  <c r="F41" i="1" l="1"/>
  <c r="F40" i="1"/>
  <c r="F39" i="1"/>
  <c r="F38" i="1"/>
  <c r="F23" i="1"/>
  <c r="F22" i="1"/>
  <c r="F21" i="1"/>
  <c r="F20" i="1"/>
  <c r="F6" i="1" s="1"/>
  <c r="F24" i="1" l="1"/>
  <c r="C6" i="1"/>
  <c r="B36" i="1" l="1"/>
  <c r="D15" i="1" l="1"/>
  <c r="D33" i="1" l="1"/>
  <c r="D7" i="1"/>
  <c r="D25" i="1" l="1"/>
  <c r="B32" i="1" l="1"/>
  <c r="D12" i="1" l="1"/>
  <c r="D30" i="1" l="1"/>
  <c r="E17" i="1" l="1"/>
  <c r="E31" i="1"/>
  <c r="E29" i="1"/>
  <c r="E13" i="1" l="1"/>
  <c r="E11" i="1"/>
  <c r="E35" i="1"/>
  <c r="E16" i="1"/>
  <c r="E34" i="1"/>
  <c r="E14" i="1"/>
  <c r="E27" i="1"/>
  <c r="E32" i="1"/>
  <c r="E9" i="1"/>
  <c r="E28" i="1"/>
  <c r="E8" i="1"/>
  <c r="E10" i="1"/>
  <c r="E26" i="1"/>
  <c r="E24" i="1" l="1"/>
  <c r="E6" i="1"/>
  <c r="D16" i="1" l="1"/>
  <c r="D34" i="1" l="1"/>
  <c r="D14" i="1" l="1"/>
  <c r="D8" i="1"/>
  <c r="D13" i="1" l="1"/>
  <c r="D32" i="1"/>
  <c r="D26" i="1"/>
  <c r="D10" i="1"/>
  <c r="D17" i="1"/>
  <c r="D23" i="1"/>
  <c r="D35" i="1" l="1"/>
  <c r="D31" i="1"/>
  <c r="D28" i="1"/>
  <c r="D11" i="1"/>
  <c r="D9" i="1"/>
  <c r="D29" i="1" l="1"/>
  <c r="D27" i="1"/>
  <c r="D24" i="1" s="1"/>
  <c r="D6" i="1"/>
</calcChain>
</file>

<file path=xl/sharedStrings.xml><?xml version="1.0" encoding="utf-8"?>
<sst xmlns="http://schemas.openxmlformats.org/spreadsheetml/2006/main" count="64" uniqueCount="43">
  <si>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</si>
  <si>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</si>
  <si>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</si>
  <si>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</si>
  <si>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</si>
  <si>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</si>
  <si>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</si>
  <si>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</si>
  <si>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</si>
  <si>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>4.</t>
  </si>
  <si>
    <t>Сумма задолженности населения за ЖКУ, тыс.руб., в т.ч.:</t>
  </si>
  <si>
    <t>ООО "Коми-Сервис"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</si>
  <si>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</si>
  <si>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</si>
  <si>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</si>
  <si>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</si>
  <si>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</si>
  <si>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</si>
  <si>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>ООО "Наш дом"</t>
  </si>
  <si>
    <t xml:space="preserve">ООО "Аврора" </t>
  </si>
  <si>
    <t>По состоянию на 01.01.2018</t>
  </si>
  <si>
    <t xml:space="preserve">ООО УК "Уютный дом" </t>
  </si>
  <si>
    <t>По состоянию на 01.01.2019</t>
  </si>
  <si>
    <t>1) - по  данным  Управления Федеральной службы государственной статистики по Архангельской области и Ненецкому автономному округу</t>
  </si>
  <si>
    <t>ООО УК "МКД-Сервис"</t>
  </si>
  <si>
    <t>ООО "Успех"</t>
  </si>
  <si>
    <t xml:space="preserve">ООО "Содружество" </t>
  </si>
  <si>
    <r>
      <t xml:space="preserve">ООО "Содружество" </t>
    </r>
    <r>
      <rPr>
        <b/>
        <sz val="11"/>
        <rFont val="Times New Roman"/>
        <family val="1"/>
        <charset val="204"/>
      </rPr>
      <t xml:space="preserve"> 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</si>
  <si>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2)</t>
    </r>
  </si>
  <si>
    <t>2)- Данные по состоянию на 01.09.2014, т.к. организация находится в процессе ликвидации</t>
  </si>
  <si>
    <r>
      <t>ООО "Базис-Сервис"</t>
    </r>
    <r>
      <rPr>
        <b/>
        <sz val="11"/>
        <rFont val="Times New Roman"/>
        <family val="1"/>
        <charset val="204"/>
      </rPr>
      <t xml:space="preserve"> 3)</t>
    </r>
  </si>
  <si>
    <t>3) - Организация признана банкротом и ликвидирована (30.04.2019)</t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</si>
  <si>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</si>
  <si>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t>4) - Данные по состоянию на 01.03.2015, т.к. организация находится в процессе ликвидации</t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</si>
  <si>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5)</t>
    </r>
  </si>
  <si>
    <t>5) - Данные взяты по состоянию на 01.04.2018, т.к. организация находится в процессе ликвидации</t>
  </si>
  <si>
    <r>
      <t xml:space="preserve">ООО "УК "Нарьян-Марстрой" </t>
    </r>
    <r>
      <rPr>
        <b/>
        <sz val="11"/>
        <rFont val="Times New Roman"/>
        <family val="1"/>
        <charset val="204"/>
      </rPr>
      <t>6)</t>
    </r>
  </si>
  <si>
    <t>6) - Данные взяты по состоянию на 01.05.2019 в связи с отсутствием информации от организации</t>
  </si>
  <si>
    <t>По состоянию на 01.01.2020</t>
  </si>
  <si>
    <t>По состоянию на 01.02.2020</t>
  </si>
  <si>
    <r>
      <t xml:space="preserve">ООО "Наш дом" </t>
    </r>
    <r>
      <rPr>
        <b/>
        <sz val="11"/>
        <rFont val="Times New Roman"/>
        <family val="1"/>
        <charset val="204"/>
      </rPr>
      <t>7)</t>
    </r>
  </si>
  <si>
    <t>7) - Данные взяты по состоянию на 01.01.2020 в связи с отсутствием информации от организации</t>
  </si>
  <si>
    <r>
      <t xml:space="preserve">ООО "УК Служба заказчика"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</si>
</sst>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8" fillId="0" borderId="0" xfId="0" applyFont="1" applyFill="1"/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20\%23&#1086;&#1090;&#1095;&#1077;&#1090;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20\%23&#1086;&#1090;&#1095;&#1077;&#1090;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9\&#1086;&#1087;&#1091;&#1073;&#1083;&#1080;&#1082;&#1086;&#1074;&#1072;&#1085;&#1080;&#1077;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  <sheetName val="И-1 "/>
      <sheetName val="И-2"/>
      <sheetName val="И-3"/>
      <sheetName val="И-4 "/>
      <sheetName val="Июль-1 "/>
      <sheetName val="Июль-2"/>
      <sheetName val="Июль-3"/>
      <sheetName val="Июль-4 "/>
      <sheetName val="Авг-1"/>
      <sheetName val="Авг-2"/>
      <sheetName val="Авг-3 "/>
      <sheetName val="Авг-4"/>
      <sheetName val="С-1 "/>
      <sheetName val="С-2"/>
      <sheetName val="С-3 "/>
      <sheetName val="С-4"/>
      <sheetName val="О-1"/>
      <sheetName val="О-2"/>
      <sheetName val="О-3"/>
      <sheetName val="О-4"/>
      <sheetName val="Н-1"/>
      <sheetName val="Н-2"/>
      <sheetName val="Н-3"/>
      <sheetName val="Н-4"/>
      <sheetName val="Д-1"/>
      <sheetName val="Д-2"/>
      <sheetName val="Д-3 "/>
      <sheetName val="Д-4"/>
    </sheetNames>
    <sheetDataSet>
      <sheetData sheetId="0" refreshError="1">
        <row r="8">
          <cell r="D8">
            <v>4411</v>
          </cell>
          <cell r="E8">
            <v>3491</v>
          </cell>
        </row>
        <row r="9">
          <cell r="D9">
            <v>402.19999999999891</v>
          </cell>
          <cell r="E9">
            <v>403.09999999999945</v>
          </cell>
        </row>
        <row r="10">
          <cell r="D10">
            <v>10314.449999999997</v>
          </cell>
          <cell r="E10">
            <v>15589.94999999999</v>
          </cell>
        </row>
        <row r="11">
          <cell r="D11">
            <v>6329.7999999999993</v>
          </cell>
          <cell r="E11">
            <v>6451.1999999999989</v>
          </cell>
        </row>
        <row r="12">
          <cell r="D12">
            <v>10263.86</v>
          </cell>
          <cell r="E12">
            <v>20588.409999999982</v>
          </cell>
        </row>
        <row r="13">
          <cell r="D13">
            <v>1708.04</v>
          </cell>
          <cell r="E13">
            <v>2269.62</v>
          </cell>
        </row>
        <row r="14">
          <cell r="D14">
            <v>986</v>
          </cell>
          <cell r="E14">
            <v>1266</v>
          </cell>
        </row>
        <row r="15">
          <cell r="D15">
            <v>25791.509999999987</v>
          </cell>
          <cell r="E15">
            <v>35022.53</v>
          </cell>
        </row>
        <row r="16">
          <cell r="D16">
            <v>10461.5</v>
          </cell>
          <cell r="E16">
            <v>8068.23</v>
          </cell>
        </row>
        <row r="17">
          <cell r="D17">
            <v>3846.6000000000004</v>
          </cell>
          <cell r="E17">
            <v>4338.2000000000007</v>
          </cell>
        </row>
        <row r="18">
          <cell r="D18">
            <v>5570.07</v>
          </cell>
          <cell r="E18">
            <v>2414.4100000000017</v>
          </cell>
        </row>
        <row r="23">
          <cell r="D23">
            <v>7158.9400000000005</v>
          </cell>
          <cell r="E23">
            <v>13023.340000000002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9">
          <cell r="Y9">
            <v>304.39999999999964</v>
          </cell>
        </row>
        <row r="34">
          <cell r="Y34">
            <v>5598.4930000000004</v>
          </cell>
          <cell r="AA34">
            <v>5650.0309999999999</v>
          </cell>
        </row>
        <row r="35">
          <cell r="Y35">
            <v>78.999999999999602</v>
          </cell>
          <cell r="AA35">
            <v>673.89999999999964</v>
          </cell>
        </row>
        <row r="36">
          <cell r="Y36">
            <v>14200.299999999988</v>
          </cell>
          <cell r="AA36">
            <v>20434.799999999988</v>
          </cell>
        </row>
        <row r="37">
          <cell r="Y37">
            <v>7439.1999999999898</v>
          </cell>
          <cell r="AA37">
            <v>10040.79999999999</v>
          </cell>
        </row>
        <row r="38">
          <cell r="Y38">
            <v>30846.32999999998</v>
          </cell>
          <cell r="AA38">
            <v>30846.32999999998</v>
          </cell>
        </row>
        <row r="39">
          <cell r="Y39">
            <v>2528.9200000000046</v>
          </cell>
          <cell r="AA39">
            <v>6023.6200000000044</v>
          </cell>
        </row>
        <row r="40">
          <cell r="Y40">
            <v>2252</v>
          </cell>
          <cell r="AA40">
            <v>2252</v>
          </cell>
        </row>
        <row r="41">
          <cell r="Y41">
            <v>50474.209999999977</v>
          </cell>
          <cell r="AA41">
            <v>61241.929999999978</v>
          </cell>
        </row>
        <row r="42">
          <cell r="Y42">
            <v>17129.520999999997</v>
          </cell>
          <cell r="AA42">
            <v>17219.333999999995</v>
          </cell>
        </row>
        <row r="43">
          <cell r="Y43">
            <v>7603.0999999999976</v>
          </cell>
          <cell r="AA43">
            <v>9515.3999999999978</v>
          </cell>
        </row>
        <row r="44">
          <cell r="Y44">
            <v>2346.710000000005</v>
          </cell>
          <cell r="AA44">
            <v>5118.8900000000049</v>
          </cell>
        </row>
        <row r="45">
          <cell r="Y45">
            <v>372.3599999999999</v>
          </cell>
          <cell r="AA45">
            <v>804.08999999999992</v>
          </cell>
        </row>
        <row r="46">
          <cell r="Y46">
            <v>1602.5060000000008</v>
          </cell>
          <cell r="AA46">
            <v>5355.3780000000006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  <sheetName val="И-1 "/>
      <sheetName val="И-2"/>
      <sheetName val="И-3"/>
      <sheetName val="И-4 "/>
      <sheetName val="Июль-1 "/>
      <sheetName val="Июль-2"/>
      <sheetName val="Июль-3"/>
      <sheetName val="Июль-4 "/>
      <sheetName val="Авг-1"/>
      <sheetName val="Авг-2"/>
      <sheetName val="Авг-3 "/>
      <sheetName val="Авг-4"/>
      <sheetName val="С-1 "/>
      <sheetName val="С-2"/>
      <sheetName val="С-3 "/>
      <sheetName val="С-4"/>
      <sheetName val="О-1"/>
      <sheetName val="О-2"/>
      <sheetName val="О-3"/>
      <sheetName val="О-4"/>
      <sheetName val="Н-1"/>
      <sheetName val="Н-2"/>
      <sheetName val="Н-3"/>
      <sheetName val="Н-4"/>
      <sheetName val="Д-1"/>
      <sheetName val="Д-2"/>
      <sheetName val="Д-3 "/>
      <sheetName val="Д-4"/>
    </sheetNames>
    <sheetDataSet>
      <sheetData sheetId="0">
        <row r="8">
          <cell r="Z8">
            <v>3334.8229999999999</v>
          </cell>
          <cell r="AA8">
            <v>2365.1710000000003</v>
          </cell>
        </row>
        <row r="20">
          <cell r="Z20">
            <v>5447.5780000000004</v>
          </cell>
          <cell r="AA20">
            <v>0</v>
          </cell>
        </row>
        <row r="36">
          <cell r="Y36">
            <v>5648.6310000000003</v>
          </cell>
        </row>
        <row r="37">
          <cell r="Y37">
            <v>106.29999999999995</v>
          </cell>
        </row>
        <row r="38">
          <cell r="Y38">
            <v>14629.6</v>
          </cell>
        </row>
        <row r="39">
          <cell r="Y39">
            <v>7417.9</v>
          </cell>
        </row>
        <row r="40">
          <cell r="Y40">
            <v>30846.329999999998</v>
          </cell>
        </row>
        <row r="41">
          <cell r="Y41">
            <v>2698.62</v>
          </cell>
        </row>
        <row r="43">
          <cell r="Y43">
            <v>52420.850000000006</v>
          </cell>
        </row>
        <row r="44">
          <cell r="Y44">
            <v>17219.334000000003</v>
          </cell>
        </row>
        <row r="45">
          <cell r="Y45">
            <v>7764.0000000000009</v>
          </cell>
        </row>
        <row r="46">
          <cell r="Y46">
            <v>2893.41</v>
          </cell>
          <cell r="AA46">
            <v>5396.79</v>
          </cell>
        </row>
        <row r="48">
          <cell r="Y48">
            <v>2008.6780000000003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  <sheetName val="И-1 "/>
      <sheetName val="И-2"/>
      <sheetName val="И-3"/>
      <sheetName val="И-4 "/>
      <sheetName val="Июль-1 "/>
      <sheetName val="Июль-2"/>
      <sheetName val="Июль-3"/>
      <sheetName val="Июль-4 "/>
      <sheetName val="Авг-1"/>
      <sheetName val="Авг-2"/>
      <sheetName val="Авг-3 "/>
      <sheetName val="Авг-4"/>
      <sheetName val="С-1 "/>
      <sheetName val="С-2"/>
      <sheetName val="С-3 "/>
      <sheetName val="С-4"/>
      <sheetName val="О-1"/>
      <sheetName val="О-2"/>
      <sheetName val="О-3"/>
      <sheetName val="О-4"/>
      <sheetName val="Н-1"/>
      <sheetName val="Н-2"/>
      <sheetName val="Н-3"/>
      <sheetName val="Н-4"/>
      <sheetName val="Д-1"/>
      <sheetName val="Д-2"/>
      <sheetName val="Д-3 "/>
      <sheetName val="Д-4"/>
    </sheetNames>
    <sheetDataSet>
      <sheetData sheetId="0">
        <row r="9">
          <cell r="AF9">
            <v>805.8</v>
          </cell>
        </row>
        <row r="10">
          <cell r="AF10">
            <v>17831.5</v>
          </cell>
        </row>
        <row r="11">
          <cell r="AF11">
            <v>9910</v>
          </cell>
        </row>
        <row r="12">
          <cell r="AF12">
            <v>30846.329999999998</v>
          </cell>
        </row>
        <row r="13">
          <cell r="AF13">
            <v>6007.62</v>
          </cell>
        </row>
        <row r="14">
          <cell r="AF14">
            <v>2252</v>
          </cell>
        </row>
        <row r="15">
          <cell r="AF15">
            <v>62198.61</v>
          </cell>
        </row>
        <row r="16">
          <cell r="AF16">
            <v>17219.334000000003</v>
          </cell>
        </row>
        <row r="17">
          <cell r="AF17">
            <v>9546.6</v>
          </cell>
        </row>
        <row r="19">
          <cell r="AF19">
            <v>888.55000000000018</v>
          </cell>
        </row>
        <row r="41">
          <cell r="Y41">
            <v>2698.62</v>
          </cell>
        </row>
        <row r="47">
          <cell r="Y47">
            <v>515.00000000000023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20">
          <cell r="P20">
            <v>38062.04</v>
          </cell>
        </row>
        <row r="21">
          <cell r="P21">
            <v>0</v>
          </cell>
        </row>
        <row r="22">
          <cell r="P22">
            <v>4156.6099999999997</v>
          </cell>
        </row>
        <row r="23">
          <cell r="P23">
            <v>20182.280000000002</v>
          </cell>
        </row>
        <row r="38">
          <cell r="P38">
            <v>38062.04</v>
          </cell>
        </row>
        <row r="39">
          <cell r="P39">
            <v>0</v>
          </cell>
        </row>
        <row r="40">
          <cell r="P40">
            <v>4156.6099999999997</v>
          </cell>
        </row>
        <row r="41">
          <cell r="P41">
            <v>20182.280000000002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  <sheetName val="август-1"/>
      <sheetName val="август-2"/>
      <sheetName val="август-3"/>
      <sheetName val="август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">
          <cell r="M8">
            <v>1341.93</v>
          </cell>
        </row>
      </sheetData>
      <sheetData sheetId="25" refreshError="1"/>
      <sheetData sheetId="26" refreshError="1"/>
      <sheetData sheetId="27" refreshError="1"/>
      <sheetData sheetId="28">
        <row r="8">
          <cell r="M8">
            <v>1478.98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>
        <row r="8">
          <cell r="M8">
            <v>1439.09</v>
          </cell>
          <cell r="O8">
            <v>0</v>
          </cell>
        </row>
        <row r="9">
          <cell r="M9">
            <v>268.60000000000002</v>
          </cell>
          <cell r="O9">
            <v>328.4</v>
          </cell>
        </row>
        <row r="10">
          <cell r="M10">
            <v>3586.6</v>
          </cell>
          <cell r="O10">
            <v>4741</v>
          </cell>
        </row>
        <row r="11">
          <cell r="M11">
            <v>2848</v>
          </cell>
          <cell r="O11">
            <v>2683.4</v>
          </cell>
        </row>
        <row r="12">
          <cell r="M12">
            <v>4318.45</v>
          </cell>
          <cell r="O12">
            <v>5421.81</v>
          </cell>
        </row>
        <row r="13">
          <cell r="M13">
            <v>1294.9000000000001</v>
          </cell>
          <cell r="O13">
            <v>1297.5</v>
          </cell>
        </row>
        <row r="14">
          <cell r="M14">
            <v>0</v>
          </cell>
          <cell r="O14">
            <v>0</v>
          </cell>
        </row>
        <row r="15">
          <cell r="M15">
            <v>5966.47</v>
          </cell>
          <cell r="O15">
            <v>6950.88</v>
          </cell>
        </row>
        <row r="17">
          <cell r="M17">
            <v>2004.17</v>
          </cell>
          <cell r="O17">
            <v>0</v>
          </cell>
        </row>
        <row r="18">
          <cell r="M18">
            <v>1165.7</v>
          </cell>
          <cell r="O18">
            <v>573.20000000000005</v>
          </cell>
        </row>
        <row r="19">
          <cell r="M19">
            <v>2436.06</v>
          </cell>
          <cell r="O19">
            <v>1413.86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BreakPreview" zoomScaleNormal="75" zoomScaleSheetLayoutView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5" x14ac:dyDescent="0.25"/>
  <cols>
    <col min="1" max="1" width="4.140625" style="17" customWidth="1"/>
    <col min="2" max="2" width="49.28515625" style="35" customWidth="1"/>
    <col min="3" max="3" width="19.7109375" style="34" customWidth="1"/>
    <col min="4" max="4" width="14.5703125" style="34" customWidth="1"/>
    <col min="5" max="6" width="14.7109375" style="25" customWidth="1"/>
  </cols>
  <sheetData>
    <row r="1" spans="1:6" ht="34.5" customHeight="1" x14ac:dyDescent="0.2">
      <c r="A1" s="26" t="s">
        <v>0</v>
      </c>
      <c r="B1" s="26"/>
      <c r="C1" s="26"/>
      <c r="D1" s="26"/>
      <c r="E1" s="26"/>
      <c r="F1" s="26"/>
    </row>
    <row r="2" spans="1:6" ht="15.75" x14ac:dyDescent="0.25">
      <c r="A2" s="1"/>
      <c r="B2" s="21"/>
    </row>
    <row r="3" spans="1:6" ht="30" x14ac:dyDescent="0.2">
      <c r="A3" s="2" t="s">
        <v>1</v>
      </c>
      <c r="B3" s="3" t="s">
        <v>2</v>
      </c>
      <c r="C3" s="3" t="s">
        <v>20</v>
      </c>
      <c r="D3" s="3" t="s">
        <v>22</v>
      </c>
      <c r="E3" s="23" t="s">
        <v>38</v>
      </c>
      <c r="F3" s="23" t="s">
        <v>39</v>
      </c>
    </row>
    <row r="4" spans="1:6" x14ac:dyDescent="0.2">
      <c r="A4" s="4" t="s">
        <v>3</v>
      </c>
      <c r="B4" s="5" t="s">
        <v>4</v>
      </c>
      <c r="C4" s="6">
        <v>25.1</v>
      </c>
      <c r="D4" s="6">
        <v>24.8</v>
      </c>
      <c r="E4" s="12">
        <v>24.8</v>
      </c>
      <c r="F4" s="12">
        <v>24.8</v>
      </c>
    </row>
    <row r="5" spans="1:6" ht="30" x14ac:dyDescent="0.2">
      <c r="A5" s="4" t="s">
        <v>5</v>
      </c>
      <c r="B5" s="5" t="s">
        <v>6</v>
      </c>
      <c r="C5" s="7">
        <v>1277</v>
      </c>
      <c r="D5" s="7">
        <v>900</v>
      </c>
      <c r="E5" s="24">
        <v>789</v>
      </c>
      <c r="F5" s="24">
        <v>775</v>
      </c>
    </row>
    <row r="6" spans="1:6" ht="28.5" x14ac:dyDescent="0.2">
      <c r="A6" s="28" t="s">
        <v>7</v>
      </c>
      <c r="B6" s="8" t="s">
        <v>10</v>
      </c>
      <c r="C6" s="9">
        <f t="shared" ref="C6:D6" si="0">SUM(C7:C23)</f>
        <v>241828.47</v>
      </c>
      <c r="D6" s="9">
        <f t="shared" si="0"/>
        <v>260436.80999999997</v>
      </c>
      <c r="E6" s="9">
        <f>SUM(E7:E23)</f>
        <v>237577.43299999996</v>
      </c>
      <c r="F6" s="9">
        <f>SUM(F7:F23)</f>
        <v>236451.636</v>
      </c>
    </row>
    <row r="7" spans="1:6" x14ac:dyDescent="0.25">
      <c r="A7" s="29"/>
      <c r="B7" s="5" t="s">
        <v>11</v>
      </c>
      <c r="C7" s="11">
        <v>9768.49</v>
      </c>
      <c r="D7" s="11">
        <f>'[1]Я-1 '!$D$8+'[1]Я-1 '!$E$8</f>
        <v>7902</v>
      </c>
      <c r="E7" s="13">
        <f>'[1]Д-1'!$AA$34</f>
        <v>5650.0309999999999</v>
      </c>
      <c r="F7" s="13">
        <f>'[2]Я-1 '!$Z$8+'[2]Я-1 '!$AA$8</f>
        <v>5699.9940000000006</v>
      </c>
    </row>
    <row r="8" spans="1:6" x14ac:dyDescent="0.25">
      <c r="A8" s="29"/>
      <c r="B8" s="5" t="s">
        <v>12</v>
      </c>
      <c r="C8" s="12">
        <v>690.99999999999955</v>
      </c>
      <c r="D8" s="11">
        <f>'[1]Я-1 '!$D$9+'[1]Я-1 '!$E$9</f>
        <v>805.29999999999836</v>
      </c>
      <c r="E8" s="13">
        <f>'[1]Д-1'!$AA$35</f>
        <v>673.89999999999964</v>
      </c>
      <c r="F8" s="13">
        <f>'[3]Я-1 '!$AF$9</f>
        <v>805.8</v>
      </c>
    </row>
    <row r="9" spans="1:6" x14ac:dyDescent="0.25">
      <c r="A9" s="29"/>
      <c r="B9" s="14" t="s">
        <v>13</v>
      </c>
      <c r="C9" s="12">
        <v>28742</v>
      </c>
      <c r="D9" s="11">
        <f>'[1]Я-1 '!$D$10+'[1]Я-1 '!$E$10</f>
        <v>25904.399999999987</v>
      </c>
      <c r="E9" s="13">
        <f>'[1]Д-1'!$AA$36</f>
        <v>20434.799999999988</v>
      </c>
      <c r="F9" s="13">
        <f>'[3]Я-1 '!$AF$10</f>
        <v>17831.5</v>
      </c>
    </row>
    <row r="10" spans="1:6" x14ac:dyDescent="0.25">
      <c r="A10" s="29"/>
      <c r="B10" s="14" t="s">
        <v>14</v>
      </c>
      <c r="C10" s="12">
        <v>8294.9000000000015</v>
      </c>
      <c r="D10" s="11">
        <f>'[1]Я-1 '!$D$11+'[1]Я-1 '!$E$11</f>
        <v>12780.999999999998</v>
      </c>
      <c r="E10" s="13">
        <f>'[1]Д-1'!$AA$37</f>
        <v>10040.79999999999</v>
      </c>
      <c r="F10" s="13">
        <f>'[3]Я-1 '!$AF$11</f>
        <v>9910</v>
      </c>
    </row>
    <row r="11" spans="1:6" x14ac:dyDescent="0.25">
      <c r="A11" s="29"/>
      <c r="B11" s="5" t="s">
        <v>36</v>
      </c>
      <c r="C11" s="12">
        <v>35372.509999999995</v>
      </c>
      <c r="D11" s="11">
        <f>'[1]Я-1 '!$D$12+'[1]Я-1 '!$E$12</f>
        <v>30852.269999999982</v>
      </c>
      <c r="E11" s="13">
        <f>'[1]Д-1'!$AA$38</f>
        <v>30846.32999999998</v>
      </c>
      <c r="F11" s="13">
        <f>'[3]Я-1 '!$AF$12</f>
        <v>30846.329999999998</v>
      </c>
    </row>
    <row r="12" spans="1:6" x14ac:dyDescent="0.25">
      <c r="A12" s="29"/>
      <c r="B12" s="5" t="s">
        <v>21</v>
      </c>
      <c r="C12" s="12">
        <v>3065.4600000000009</v>
      </c>
      <c r="D12" s="11">
        <f>'[1]Я-1 '!$D$13+'[1]Я-1 '!$E$13</f>
        <v>3977.66</v>
      </c>
      <c r="E12" s="13">
        <f>'[1]Д-1'!$AA$39</f>
        <v>6023.6200000000044</v>
      </c>
      <c r="F12" s="13">
        <f>'[3]Я-1 '!$AF$13</f>
        <v>6007.62</v>
      </c>
    </row>
    <row r="13" spans="1:6" x14ac:dyDescent="0.25">
      <c r="A13" s="29"/>
      <c r="B13" s="14" t="s">
        <v>15</v>
      </c>
      <c r="C13" s="12">
        <v>5206</v>
      </c>
      <c r="D13" s="11">
        <f>'[1]Я-1 '!$D$14+'[1]Я-1 '!$E$14</f>
        <v>2252</v>
      </c>
      <c r="E13" s="13">
        <f>'[1]Д-1'!$AA$40</f>
        <v>2252</v>
      </c>
      <c r="F13" s="13">
        <f>'[3]Я-1 '!$AF$14</f>
        <v>2252</v>
      </c>
    </row>
    <row r="14" spans="1:6" x14ac:dyDescent="0.25">
      <c r="A14" s="29"/>
      <c r="B14" s="14" t="s">
        <v>16</v>
      </c>
      <c r="C14" s="12">
        <v>51453.979999999996</v>
      </c>
      <c r="D14" s="11">
        <f>'[1]Я-1 '!$D$15+'[1]Я-1 '!$E$15</f>
        <v>60814.039999999986</v>
      </c>
      <c r="E14" s="13">
        <f>'[1]Д-1'!$AA$41</f>
        <v>61241.929999999978</v>
      </c>
      <c r="F14" s="13">
        <f>'[3]Я-1 '!$AF$15</f>
        <v>62198.61</v>
      </c>
    </row>
    <row r="15" spans="1:6" x14ac:dyDescent="0.25">
      <c r="A15" s="29"/>
      <c r="B15" s="14" t="s">
        <v>40</v>
      </c>
      <c r="C15" s="12">
        <v>13583.470000000001</v>
      </c>
      <c r="D15" s="11">
        <f>'[1]Я-1 '!$D$16+'[1]Я-1 '!$E$16</f>
        <v>18529.73</v>
      </c>
      <c r="E15" s="13">
        <f>'[1]Д-1'!$AA$42</f>
        <v>17219.333999999995</v>
      </c>
      <c r="F15" s="13">
        <f>'[3]Я-1 '!$AF$16</f>
        <v>17219.334000000003</v>
      </c>
    </row>
    <row r="16" spans="1:6" x14ac:dyDescent="0.25">
      <c r="A16" s="29"/>
      <c r="B16" s="20" t="s">
        <v>19</v>
      </c>
      <c r="C16" s="13">
        <v>5156</v>
      </c>
      <c r="D16" s="11">
        <f>'[1]Я-1 '!$D$17+'[1]Я-1 '!$E$17</f>
        <v>8184.8000000000011</v>
      </c>
      <c r="E16" s="13">
        <f>'[1]Д-1'!$AA$43</f>
        <v>9515.3999999999978</v>
      </c>
      <c r="F16" s="13">
        <f>'[3]Я-1 '!$AF$17</f>
        <v>9546.6</v>
      </c>
    </row>
    <row r="17" spans="1:6" s="33" customFormat="1" x14ac:dyDescent="0.25">
      <c r="A17" s="29"/>
      <c r="B17" s="22" t="s">
        <v>26</v>
      </c>
      <c r="C17" s="12" t="s">
        <v>8</v>
      </c>
      <c r="D17" s="11">
        <f>'[1]Я-1 '!$D$18+'[1]Я-1 '!$E$18</f>
        <v>7984.4800000000014</v>
      </c>
      <c r="E17" s="13">
        <f>'[1]Д-1'!$AA$44</f>
        <v>5118.8900000000049</v>
      </c>
      <c r="F17" s="13">
        <f>'[2]Я-1 '!$AA$46</f>
        <v>5396.79</v>
      </c>
    </row>
    <row r="18" spans="1:6" s="33" customFormat="1" x14ac:dyDescent="0.25">
      <c r="A18" s="29"/>
      <c r="B18" s="20" t="s">
        <v>24</v>
      </c>
      <c r="C18" s="12" t="s">
        <v>8</v>
      </c>
      <c r="D18" s="12" t="s">
        <v>8</v>
      </c>
      <c r="E18" s="13">
        <f>'[1]Д-1'!$AA$45</f>
        <v>804.08999999999992</v>
      </c>
      <c r="F18" s="13">
        <f>'[3]Я-1 '!$AF$19</f>
        <v>888.55000000000018</v>
      </c>
    </row>
    <row r="19" spans="1:6" x14ac:dyDescent="0.25">
      <c r="A19" s="29"/>
      <c r="B19" s="20" t="s">
        <v>25</v>
      </c>
      <c r="C19" s="12" t="s">
        <v>8</v>
      </c>
      <c r="D19" s="12" t="s">
        <v>8</v>
      </c>
      <c r="E19" s="13">
        <f>'[1]Д-1'!$AA$46</f>
        <v>5355.3780000000006</v>
      </c>
      <c r="F19" s="13">
        <f>'[2]Я-1 '!$Z$20+'[2]Я-1 '!$AA$20</f>
        <v>5447.5780000000004</v>
      </c>
    </row>
    <row r="20" spans="1:6" x14ac:dyDescent="0.25">
      <c r="A20" s="29"/>
      <c r="B20" s="5" t="s">
        <v>28</v>
      </c>
      <c r="C20" s="13">
        <v>38062.04</v>
      </c>
      <c r="D20" s="13">
        <v>38062.04</v>
      </c>
      <c r="E20" s="13">
        <f>[4]Свод!$P$20</f>
        <v>38062.04</v>
      </c>
      <c r="F20" s="13">
        <f>E20</f>
        <v>38062.04</v>
      </c>
    </row>
    <row r="21" spans="1:6" x14ac:dyDescent="0.25">
      <c r="A21" s="29"/>
      <c r="B21" s="5" t="s">
        <v>30</v>
      </c>
      <c r="C21" s="12">
        <v>18048.2</v>
      </c>
      <c r="D21" s="12">
        <v>18048.2</v>
      </c>
      <c r="E21" s="13">
        <f>[4]Свод!$P$21</f>
        <v>0</v>
      </c>
      <c r="F21" s="13">
        <f>E21</f>
        <v>0</v>
      </c>
    </row>
    <row r="22" spans="1:6" x14ac:dyDescent="0.25">
      <c r="A22" s="29"/>
      <c r="B22" s="5" t="s">
        <v>32</v>
      </c>
      <c r="C22" s="12">
        <v>4156.6099999999997</v>
      </c>
      <c r="D22" s="12">
        <v>4156.6099999999997</v>
      </c>
      <c r="E22" s="13">
        <f>[4]Свод!$P$22</f>
        <v>4156.6099999999997</v>
      </c>
      <c r="F22" s="13">
        <f>E22</f>
        <v>4156.6099999999997</v>
      </c>
    </row>
    <row r="23" spans="1:6" x14ac:dyDescent="0.25">
      <c r="A23" s="30"/>
      <c r="B23" s="14" t="s">
        <v>42</v>
      </c>
      <c r="C23" s="12">
        <v>20227.810000000001</v>
      </c>
      <c r="D23" s="11">
        <f>'[1]Я-1 '!$D$23+'[1]Я-1 '!$E$23</f>
        <v>20182.280000000002</v>
      </c>
      <c r="E23" s="13">
        <f>[4]Свод!$P$23</f>
        <v>20182.280000000002</v>
      </c>
      <c r="F23" s="13">
        <f>E23</f>
        <v>20182.280000000002</v>
      </c>
    </row>
    <row r="24" spans="1:6" ht="28.5" x14ac:dyDescent="0.2">
      <c r="A24" s="31" t="s">
        <v>9</v>
      </c>
      <c r="B24" s="8" t="s">
        <v>17</v>
      </c>
      <c r="C24" s="9">
        <v>190556.77</v>
      </c>
      <c r="D24" s="9">
        <f t="shared" ref="D24:E24" si="1">SUM(D25:D41)</f>
        <v>211698.71999999994</v>
      </c>
      <c r="E24" s="9">
        <f t="shared" si="1"/>
        <v>204873.5799999999</v>
      </c>
      <c r="F24" s="9">
        <f t="shared" ref="F24" si="2">SUM(F25:F41)</f>
        <v>209268.20300000001</v>
      </c>
    </row>
    <row r="25" spans="1:6" x14ac:dyDescent="0.25">
      <c r="A25" s="31"/>
      <c r="B25" s="5" t="s">
        <v>11</v>
      </c>
      <c r="C25" s="10">
        <v>6778.8899999999994</v>
      </c>
      <c r="D25" s="10">
        <f>D7-'[5]Д-1 '!$M$8-'[5]Д-1 '!$O$8</f>
        <v>6462.91</v>
      </c>
      <c r="E25" s="13">
        <f>'[1]Д-1'!$Y$34</f>
        <v>5598.4930000000004</v>
      </c>
      <c r="F25" s="13">
        <f>'[2]Я-1 '!$Y$36</f>
        <v>5648.6310000000003</v>
      </c>
    </row>
    <row r="26" spans="1:6" x14ac:dyDescent="0.25">
      <c r="A26" s="31"/>
      <c r="B26" s="5" t="s">
        <v>12</v>
      </c>
      <c r="C26" s="10">
        <v>106.89999999999958</v>
      </c>
      <c r="D26" s="10">
        <f>D8-'[5]Д-1 '!$M$9-'[5]Д-1 '!$O$9</f>
        <v>208.29999999999836</v>
      </c>
      <c r="E26" s="13">
        <f>'[1]Д-1'!$Y$35</f>
        <v>78.999999999999602</v>
      </c>
      <c r="F26" s="13">
        <f>'[2]Я-1 '!$Y$37</f>
        <v>106.29999999999995</v>
      </c>
    </row>
    <row r="27" spans="1:6" x14ac:dyDescent="0.25">
      <c r="A27" s="31"/>
      <c r="B27" s="14" t="s">
        <v>13</v>
      </c>
      <c r="C27" s="10">
        <v>20438.400000000001</v>
      </c>
      <c r="D27" s="10">
        <f>D9-'[5]Д-1 '!$M$10-'[5]Д-1 '!$O$10</f>
        <v>17576.799999999988</v>
      </c>
      <c r="E27" s="13">
        <f>'[1]Д-1'!$Y$36</f>
        <v>14200.299999999988</v>
      </c>
      <c r="F27" s="13">
        <f>'[2]Я-1 '!$Y$38</f>
        <v>14629.6</v>
      </c>
    </row>
    <row r="28" spans="1:6" x14ac:dyDescent="0.25">
      <c r="A28" s="31"/>
      <c r="B28" s="14" t="s">
        <v>14</v>
      </c>
      <c r="C28" s="10">
        <v>5398.2000000000016</v>
      </c>
      <c r="D28" s="10">
        <f>D10-'[5]Д-1 '!$M$11-'[5]Д-1 '!$O$11</f>
        <v>7249.5999999999985</v>
      </c>
      <c r="E28" s="13">
        <f>'[1]Д-1'!$Y$37</f>
        <v>7439.1999999999898</v>
      </c>
      <c r="F28" s="13">
        <f>'[2]Я-1 '!$Y$39</f>
        <v>7417.9</v>
      </c>
    </row>
    <row r="29" spans="1:6" x14ac:dyDescent="0.25">
      <c r="A29" s="31"/>
      <c r="B29" s="5" t="s">
        <v>36</v>
      </c>
      <c r="C29" s="10">
        <v>24287.839999999997</v>
      </c>
      <c r="D29" s="10">
        <f>D11-'[5]Д-1 '!$M$12-'[5]Д-1 '!$O$12</f>
        <v>21112.00999999998</v>
      </c>
      <c r="E29" s="13">
        <f>'[1]Д-1'!$Y$38</f>
        <v>30846.32999999998</v>
      </c>
      <c r="F29" s="13">
        <f>'[2]Я-1 '!$Y$40</f>
        <v>30846.329999999998</v>
      </c>
    </row>
    <row r="30" spans="1:6" x14ac:dyDescent="0.25">
      <c r="A30" s="31"/>
      <c r="B30" s="5" t="s">
        <v>21</v>
      </c>
      <c r="C30" s="10">
        <v>900.42000000000098</v>
      </c>
      <c r="D30" s="10">
        <f>D12-'[5]Д-1 '!$M$13-'[5]Д-1 '!$O$13</f>
        <v>1385.2599999999998</v>
      </c>
      <c r="E30" s="13">
        <f>'[1]Д-1'!$Y$39</f>
        <v>2528.9200000000046</v>
      </c>
      <c r="F30" s="13">
        <f>'[2]Я-1 '!$Y$41</f>
        <v>2698.62</v>
      </c>
    </row>
    <row r="31" spans="1:6" x14ac:dyDescent="0.25">
      <c r="A31" s="31"/>
      <c r="B31" s="14" t="s">
        <v>15</v>
      </c>
      <c r="C31" s="10">
        <v>5206</v>
      </c>
      <c r="D31" s="10">
        <f>D13-'[5]Д-1 '!$M$14-'[5]Д-1 '!$O$14</f>
        <v>2252</v>
      </c>
      <c r="E31" s="13">
        <f>'[1]Д-1'!$Y$40</f>
        <v>2252</v>
      </c>
      <c r="F31" s="13">
        <f>'[3]Я-1 '!$Y$41</f>
        <v>2698.62</v>
      </c>
    </row>
    <row r="32" spans="1:6" x14ac:dyDescent="0.25">
      <c r="A32" s="31"/>
      <c r="B32" s="14" t="str">
        <f>B14</f>
        <v>ООО УК "ПОК и ТС"</v>
      </c>
      <c r="C32" s="10">
        <v>39082.079999999994</v>
      </c>
      <c r="D32" s="10">
        <f>D14-'[5]Д-1 '!$M$15-'[5]Д-1 '!$O$15</f>
        <v>47896.689999999988</v>
      </c>
      <c r="E32" s="13">
        <f>'[1]Д-1'!$Y$41</f>
        <v>50474.209999999977</v>
      </c>
      <c r="F32" s="13">
        <f>'[2]Я-1 '!$Y$43</f>
        <v>52420.850000000006</v>
      </c>
    </row>
    <row r="33" spans="1:6" x14ac:dyDescent="0.25">
      <c r="A33" s="31"/>
      <c r="B33" s="14" t="s">
        <v>18</v>
      </c>
      <c r="C33" s="10">
        <v>9648.6500000000015</v>
      </c>
      <c r="D33" s="10">
        <f>D15-'[5]Д-1 '!$M$17-'[5]Д-1 '!$O$17</f>
        <v>16525.559999999998</v>
      </c>
      <c r="E33" s="13">
        <f>'[1]Д-1'!$Y$42</f>
        <v>17129.520999999997</v>
      </c>
      <c r="F33" s="13">
        <f>'[2]Я-1 '!$Y$44</f>
        <v>17219.334000000003</v>
      </c>
    </row>
    <row r="34" spans="1:6" x14ac:dyDescent="0.25">
      <c r="A34" s="31"/>
      <c r="B34" s="20" t="s">
        <v>19</v>
      </c>
      <c r="C34" s="13">
        <v>3331.8</v>
      </c>
      <c r="D34" s="10">
        <f>D16-'[5]Д-1 '!$M$18-'[5]Д-1 '!$O$18</f>
        <v>6445.9000000000015</v>
      </c>
      <c r="E34" s="13">
        <f>'[1]Д-1'!$Y$43</f>
        <v>7603.0999999999976</v>
      </c>
      <c r="F34" s="13">
        <f>'[2]Я-1 '!$Y$45</f>
        <v>7764.0000000000009</v>
      </c>
    </row>
    <row r="35" spans="1:6" s="33" customFormat="1" x14ac:dyDescent="0.25">
      <c r="A35" s="31"/>
      <c r="B35" s="19" t="s">
        <v>27</v>
      </c>
      <c r="C35" s="12" t="s">
        <v>8</v>
      </c>
      <c r="D35" s="10">
        <f>D17-'[5]Д-1 '!$M$19-'[5]Д-1 '!$O$19</f>
        <v>4134.5600000000022</v>
      </c>
      <c r="E35" s="13">
        <f>'[1]Д-1'!$Y$44</f>
        <v>2346.710000000005</v>
      </c>
      <c r="F35" s="13">
        <f>'[2]Я-1 '!$Y$46</f>
        <v>2893.41</v>
      </c>
    </row>
    <row r="36" spans="1:6" s="33" customFormat="1" x14ac:dyDescent="0.25">
      <c r="A36" s="31"/>
      <c r="B36" s="20" t="str">
        <f>B18</f>
        <v>ООО УК "МКД-Сервис"</v>
      </c>
      <c r="C36" s="12" t="s">
        <v>8</v>
      </c>
      <c r="D36" s="12" t="s">
        <v>8</v>
      </c>
      <c r="E36" s="13">
        <f>'[1]Д-1'!$Y$45</f>
        <v>372.3599999999999</v>
      </c>
      <c r="F36" s="13">
        <f>'[3]Я-1 '!$Y$47</f>
        <v>515.00000000000023</v>
      </c>
    </row>
    <row r="37" spans="1:6" x14ac:dyDescent="0.25">
      <c r="A37" s="31"/>
      <c r="B37" s="20" t="s">
        <v>25</v>
      </c>
      <c r="C37" s="12" t="s">
        <v>8</v>
      </c>
      <c r="D37" s="12" t="s">
        <v>8</v>
      </c>
      <c r="E37" s="13">
        <f>'[1]Д-1'!$Y$46</f>
        <v>1602.5060000000008</v>
      </c>
      <c r="F37" s="13">
        <f>'[2]Я-1 '!$Y$48</f>
        <v>2008.6780000000003</v>
      </c>
    </row>
    <row r="38" spans="1:6" x14ac:dyDescent="0.25">
      <c r="A38" s="31"/>
      <c r="B38" s="5" t="s">
        <v>28</v>
      </c>
      <c r="C38" s="13">
        <v>38062.04</v>
      </c>
      <c r="D38" s="13">
        <v>38062.04</v>
      </c>
      <c r="E38" s="13">
        <f>[4]Свод!$P$38</f>
        <v>38062.04</v>
      </c>
      <c r="F38" s="13">
        <f t="shared" ref="F38:F41" si="3">E38</f>
        <v>38062.04</v>
      </c>
    </row>
    <row r="39" spans="1:6" x14ac:dyDescent="0.25">
      <c r="A39" s="31"/>
      <c r="B39" s="5" t="s">
        <v>30</v>
      </c>
      <c r="C39" s="13">
        <v>18048.2</v>
      </c>
      <c r="D39" s="13">
        <v>18048.2</v>
      </c>
      <c r="E39" s="13">
        <f>[4]Свод!$P$39</f>
        <v>0</v>
      </c>
      <c r="F39" s="13">
        <f t="shared" si="3"/>
        <v>0</v>
      </c>
    </row>
    <row r="40" spans="1:6" x14ac:dyDescent="0.25">
      <c r="A40" s="31"/>
      <c r="B40" s="5" t="s">
        <v>32</v>
      </c>
      <c r="C40" s="13">
        <v>4156.6099999999997</v>
      </c>
      <c r="D40" s="13">
        <v>4156.6099999999997</v>
      </c>
      <c r="E40" s="13">
        <f>[4]Свод!$P$40</f>
        <v>4156.6099999999997</v>
      </c>
      <c r="F40" s="13">
        <f t="shared" si="3"/>
        <v>4156.6099999999997</v>
      </c>
    </row>
    <row r="41" spans="1:6" x14ac:dyDescent="0.25">
      <c r="A41" s="31"/>
      <c r="B41" s="14" t="s">
        <v>34</v>
      </c>
      <c r="C41" s="10">
        <v>15110.74</v>
      </c>
      <c r="D41" s="10">
        <v>20182.280000000002</v>
      </c>
      <c r="E41" s="13">
        <f>[4]Свод!$P$41</f>
        <v>20182.280000000002</v>
      </c>
      <c r="F41" s="13">
        <f t="shared" si="3"/>
        <v>20182.280000000002</v>
      </c>
    </row>
    <row r="42" spans="1:6" x14ac:dyDescent="0.25">
      <c r="A42" s="15"/>
      <c r="B42" s="16"/>
    </row>
    <row r="43" spans="1:6" ht="29.25" customHeight="1" x14ac:dyDescent="0.25">
      <c r="A43" s="15"/>
      <c r="B43" s="32" t="s">
        <v>23</v>
      </c>
      <c r="C43" s="32"/>
      <c r="D43" s="32"/>
    </row>
    <row r="44" spans="1:6" ht="29.25" customHeight="1" x14ac:dyDescent="0.25">
      <c r="B44" s="27" t="s">
        <v>29</v>
      </c>
      <c r="C44" s="27"/>
      <c r="D44" s="27"/>
    </row>
    <row r="45" spans="1:6" ht="29.25" customHeight="1" x14ac:dyDescent="0.25">
      <c r="A45" s="18"/>
      <c r="B45" s="27" t="s">
        <v>31</v>
      </c>
      <c r="C45" s="27"/>
      <c r="D45" s="27"/>
    </row>
    <row r="46" spans="1:6" ht="29.25" customHeight="1" x14ac:dyDescent="0.25">
      <c r="A46" s="18"/>
      <c r="B46" s="27" t="s">
        <v>33</v>
      </c>
      <c r="C46" s="27"/>
      <c r="D46" s="27"/>
    </row>
    <row r="47" spans="1:6" ht="29.25" customHeight="1" x14ac:dyDescent="0.25">
      <c r="A47" s="18"/>
      <c r="B47" s="27" t="s">
        <v>35</v>
      </c>
      <c r="C47" s="27"/>
      <c r="D47" s="27"/>
    </row>
    <row r="48" spans="1:6" ht="29.25" customHeight="1" x14ac:dyDescent="0.25">
      <c r="A48" s="18"/>
      <c r="B48" s="27" t="s">
        <v>37</v>
      </c>
      <c r="C48" s="27"/>
      <c r="D48" s="27"/>
    </row>
    <row r="49" spans="1:4" ht="36.75" customHeight="1" x14ac:dyDescent="0.25">
      <c r="A49"/>
      <c r="B49" s="27" t="s">
        <v>41</v>
      </c>
      <c r="C49" s="27"/>
      <c r="D49" s="27"/>
    </row>
    <row r="50" spans="1:4" ht="17.25" customHeight="1" x14ac:dyDescent="0.25">
      <c r="A50"/>
      <c r="B50" s="27"/>
      <c r="C50" s="27"/>
      <c r="D50" s="27"/>
    </row>
    <row r="51" spans="1:4" x14ac:dyDescent="0.25">
      <c r="B51" s="27"/>
      <c r="C51" s="27"/>
      <c r="D51" s="27"/>
    </row>
    <row r="52" spans="1:4" x14ac:dyDescent="0.25">
      <c r="B52" s="27"/>
      <c r="C52" s="27"/>
      <c r="D52" s="27"/>
    </row>
  </sheetData>
  <mergeCells count="13">
    <mergeCell ref="A1:F1"/>
    <mergeCell ref="B51:D51"/>
    <mergeCell ref="B52:D52"/>
    <mergeCell ref="B50:D50"/>
    <mergeCell ref="B49:D49"/>
    <mergeCell ref="A6:A23"/>
    <mergeCell ref="A24:A41"/>
    <mergeCell ref="B43:D43"/>
    <mergeCell ref="B44:D44"/>
    <mergeCell ref="B45:D45"/>
    <mergeCell ref="B46:D46"/>
    <mergeCell ref="B47:D47"/>
    <mergeCell ref="B48:D48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finkon2</cp:lastModifiedBy>
  <cp:lastPrinted>2019-12-09T12:43:51Z</cp:lastPrinted>
  <dcterms:created xsi:type="dcterms:W3CDTF">2016-01-21T13:48:40Z</dcterms:created>
  <dcterms:modified xsi:type="dcterms:W3CDTF">2020-03-12T12:22:35Z</dcterms:modified>
</cp:coreProperties>
</file>