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4780" windowHeight="11640"/>
  </bookViews>
  <sheets>
    <sheet name="СВОД" sheetId="1" r:id="rId1"/>
  </sheets>
  <externalReferences>
    <externalReference r:id="rId2"/>
  </externalReferences>
  <definedNames>
    <definedName name="_xlnm.Print_Area" localSheetId="0">СВОД!$A$1:$M$16</definedName>
  </definedNames>
  <calcPr calcId="125725" refMode="R1C1"/>
</workbook>
</file>

<file path=xl/calcChain.xml><?xml version="1.0" encoding="utf-8"?>
<calcChain xmlns="http://schemas.openxmlformats.org/spreadsheetml/2006/main">
  <c r="J16" i="1"/>
  <c r="I15"/>
  <c r="H15"/>
  <c r="F15"/>
  <c r="L15" s="1"/>
  <c r="C15"/>
  <c r="I14"/>
  <c r="H14" s="1"/>
  <c r="F14"/>
  <c r="L14" s="1"/>
  <c r="C14"/>
  <c r="I13"/>
  <c r="H13" s="1"/>
  <c r="K13" s="1"/>
  <c r="F13"/>
  <c r="E13" s="1"/>
  <c r="C13"/>
  <c r="I12"/>
  <c r="H12" s="1"/>
  <c r="F12"/>
  <c r="L12" s="1"/>
  <c r="C12"/>
  <c r="M11"/>
  <c r="J11"/>
  <c r="I11"/>
  <c r="L11" s="1"/>
  <c r="G11"/>
  <c r="F11"/>
  <c r="E11"/>
  <c r="D11"/>
  <c r="C11"/>
  <c r="I10"/>
  <c r="H10" s="1"/>
  <c r="F10"/>
  <c r="F16" s="1"/>
  <c r="C10"/>
  <c r="M9"/>
  <c r="J9"/>
  <c r="I9"/>
  <c r="L9" s="1"/>
  <c r="G9"/>
  <c r="F9"/>
  <c r="E9"/>
  <c r="D9"/>
  <c r="C9"/>
  <c r="M8"/>
  <c r="J8"/>
  <c r="I8"/>
  <c r="L8" s="1"/>
  <c r="G8"/>
  <c r="F8"/>
  <c r="E8"/>
  <c r="D8"/>
  <c r="C8"/>
  <c r="M7"/>
  <c r="J7"/>
  <c r="I7"/>
  <c r="L7" s="1"/>
  <c r="G7"/>
  <c r="F7"/>
  <c r="E7"/>
  <c r="D7"/>
  <c r="C7"/>
  <c r="M6"/>
  <c r="J6"/>
  <c r="I6"/>
  <c r="L6" s="1"/>
  <c r="G6"/>
  <c r="F6"/>
  <c r="E6"/>
  <c r="D6"/>
  <c r="C6"/>
  <c r="M5"/>
  <c r="J5"/>
  <c r="I5"/>
  <c r="L5" s="1"/>
  <c r="G5"/>
  <c r="F5"/>
  <c r="E5"/>
  <c r="D5"/>
  <c r="C5"/>
  <c r="A5"/>
  <c r="A6" s="1"/>
  <c r="A7" s="1"/>
  <c r="A8" s="1"/>
  <c r="A9" s="1"/>
  <c r="A10" s="1"/>
  <c r="A11" s="1"/>
  <c r="A12" s="1"/>
  <c r="A13" s="1"/>
  <c r="A14" s="1"/>
  <c r="A15" s="1"/>
  <c r="M4"/>
  <c r="J4"/>
  <c r="I4"/>
  <c r="I16" s="1"/>
  <c r="G4"/>
  <c r="G16" s="1"/>
  <c r="F4"/>
  <c r="E4"/>
  <c r="D4"/>
  <c r="D16" s="1"/>
  <c r="C4"/>
  <c r="C16" s="1"/>
  <c r="K15" l="1"/>
  <c r="L16"/>
  <c r="K14"/>
  <c r="L10"/>
  <c r="L13"/>
  <c r="H4"/>
  <c r="L4"/>
  <c r="H5"/>
  <c r="K5" s="1"/>
  <c r="H6"/>
  <c r="K6" s="1"/>
  <c r="H7"/>
  <c r="K7" s="1"/>
  <c r="H8"/>
  <c r="K8" s="1"/>
  <c r="H9"/>
  <c r="K9" s="1"/>
  <c r="E10"/>
  <c r="E16" s="1"/>
  <c r="H11"/>
  <c r="K11" s="1"/>
  <c r="E12"/>
  <c r="K12" s="1"/>
  <c r="E14"/>
  <c r="E15"/>
  <c r="H16" l="1"/>
  <c r="K4"/>
  <c r="K10"/>
</calcChain>
</file>

<file path=xl/sharedStrings.xml><?xml version="1.0" encoding="utf-8"?>
<sst xmlns="http://schemas.openxmlformats.org/spreadsheetml/2006/main" count="53" uniqueCount="28">
  <si>
    <t>Рейтинг задолженности населения, проживающего в многоквартирных домах, за жилищно-коммунальные услуги по состоянию на 01.10.2019, в разрезе действующих управляющих организаций (тыс. руб.)</t>
  </si>
  <si>
    <t>№ п/п</t>
  </si>
  <si>
    <t xml:space="preserve">Наименование организации </t>
  </si>
  <si>
    <t>в том числе:</t>
  </si>
  <si>
    <t>Количество квартир в многоквартирном доме, всего</t>
  </si>
  <si>
    <t xml:space="preserve">Задолженность населения за ЖКУ, всего </t>
  </si>
  <si>
    <t>Задолженность населения за ЖКУ  в расчете на 1 квартиру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</si>
  <si>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</si>
  <si>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</si>
  <si>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</si>
  <si>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</si>
  <si>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>в МКД, находящихся под управлением</t>
  </si>
  <si>
    <t>в МКД, обслуживание которых завершено</t>
  </si>
  <si>
    <t>ООО УК "ПОК и ТС"</t>
  </si>
  <si>
    <t>ООО УК"Нарьян-Марстрой"</t>
  </si>
  <si>
    <t>ООО "Базис"</t>
  </si>
  <si>
    <t>ООО "Наш Дом"</t>
  </si>
  <si>
    <t>ООО "Ненецкая УК"</t>
  </si>
  <si>
    <t>ООО "Коми-Сервис"</t>
  </si>
  <si>
    <t>ООО "Успех"</t>
  </si>
  <si>
    <t>-</t>
  </si>
  <si>
    <t>ООО "АВРОРА"</t>
  </si>
  <si>
    <t>ООО УК "Уютный Дом"</t>
  </si>
  <si>
    <t xml:space="preserve">ТСЖ "Дворянское гнездо" </t>
  </si>
  <si>
    <t>ООО "Содружество"</t>
  </si>
  <si>
    <t>ООО УК "МКД-Сервис"</t>
  </si>
  <si>
    <t>Всего</t>
  </si>
  <si>
    <t>х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</si>
</sst>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* #,##0.00_р_._-;\-* #,##0.00_р_._-;_-* &quot;-&quot;??_р_._-;_-@_-"/>
    <numFmt numFmtId="166" formatCode="_(* #,##0.00_);_(* \(#,##0.00\);_(* &quot;-&quot;??_);_(@_)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3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7" applyNumberFormat="0" applyAlignment="0" applyProtection="0"/>
    <xf numFmtId="0" fontId="7" fillId="22" borderId="8" applyNumberFormat="0" applyAlignment="0" applyProtection="0"/>
    <xf numFmtId="0" fontId="8" fillId="22" borderId="7" applyNumberFormat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23" borderId="13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6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5" borderId="14" applyNumberFormat="0" applyFont="0" applyAlignment="0" applyProtection="0"/>
    <xf numFmtId="9" fontId="1" fillId="0" borderId="0" applyFon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2" borderId="5" xfId="1" applyFont="1" applyFill="1" applyBorder="1" applyAlignment="1" applyProtection="1">
      <alignment horizontal="left" vertical="center" wrapText="1"/>
      <protection hidden="1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2" fillId="0" borderId="5" xfId="2" applyFont="1" applyFill="1" applyBorder="1" applyAlignment="1">
      <alignment horizontal="left" wrapText="1"/>
    </xf>
    <xf numFmtId="1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0" fontId="2" fillId="2" borderId="5" xfId="2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0" fillId="3" borderId="0" xfId="0" applyFill="1"/>
    <xf numFmtId="0" fontId="0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63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38"/>
    <cellStyle name="Обычный 2" xfId="39"/>
    <cellStyle name="Обычный 2 2" xfId="40"/>
    <cellStyle name="Обычный 2 3" xfId="41"/>
    <cellStyle name="Обычный 2_СВОД на 01.07.14" xfId="42"/>
    <cellStyle name="Обычный 3" xfId="43"/>
    <cellStyle name="Обычный 4" xfId="1"/>
    <cellStyle name="Обычный 5" xfId="44"/>
    <cellStyle name="Обычный 5 2" xfId="2"/>
    <cellStyle name="Обычный 5 3" xfId="45"/>
    <cellStyle name="Обычный 5 3 2" xfId="46"/>
    <cellStyle name="Обычный 5 4" xfId="47"/>
    <cellStyle name="Обычный 5 4 2" xfId="48"/>
    <cellStyle name="Обычный 6" xfId="49"/>
    <cellStyle name="Обычный 7" xfId="50"/>
    <cellStyle name="Обычный 8" xfId="51"/>
    <cellStyle name="Обычный 9" xfId="52"/>
    <cellStyle name="Плохой 2" xfId="53"/>
    <cellStyle name="Пояснение 2" xfId="54"/>
    <cellStyle name="Примечание 2" xfId="55"/>
    <cellStyle name="Процентный 2" xfId="56"/>
    <cellStyle name="Связанная ячейка 2" xfId="57"/>
    <cellStyle name="Текст предупреждения 2" xfId="58"/>
    <cellStyle name="Финансовый 2" xfId="59"/>
    <cellStyle name="Финансовый 3" xfId="60"/>
    <cellStyle name="Финансовый 3 2" xfId="61"/>
    <cellStyle name="Хороший 2" xfId="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57;&#1042;&#1054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ОО УК &quot;ПОКиТС&quot;"/>
      <sheetName val="ООО УК &quot;Нарьян-Марстрой&quot;"/>
      <sheetName val="ООО &quot;Базис&quot;"/>
      <sheetName val="ООО &quot;Наш дом&quot;"/>
      <sheetName val="ООО &quot;Ненецкая УК&quot;"/>
      <sheetName val="ООО &quot;Коми-Сервис&quot;"/>
      <sheetName val="ООО &quot;Успех&quot;"/>
      <sheetName val="ООО &quot;Аврора&quot;"/>
      <sheetName val="ООО УК &quot;Уютный дом&quot;"/>
      <sheetName val="ТСЖ &quot;Дворянское гнездо&quot;"/>
      <sheetName val="ООО &quot;Содружество&quot;"/>
      <sheetName val="ООО УК &quot;МКД-Сервис&quot;"/>
      <sheetName val="Нарьян-Марское МУ ПОК и ТС"/>
      <sheetName val="Лист2"/>
      <sheetName val="Лист1"/>
    </sheetNames>
    <sheetDataSet>
      <sheetData sheetId="0"/>
      <sheetData sheetId="1">
        <row r="170">
          <cell r="A170">
            <v>164</v>
          </cell>
        </row>
        <row r="171">
          <cell r="F171">
            <v>2307</v>
          </cell>
          <cell r="AH171">
            <v>55514.216159999982</v>
          </cell>
        </row>
        <row r="220">
          <cell r="A220">
            <v>48</v>
          </cell>
        </row>
        <row r="221">
          <cell r="F221">
            <v>1020</v>
          </cell>
          <cell r="AH221">
            <v>8434.1139299999959</v>
          </cell>
        </row>
      </sheetData>
      <sheetData sheetId="2">
        <row r="9">
          <cell r="A9">
            <v>1</v>
          </cell>
        </row>
        <row r="10">
          <cell r="F10">
            <v>8</v>
          </cell>
          <cell r="AE10">
            <v>162.94553000000002</v>
          </cell>
        </row>
        <row r="48">
          <cell r="A48">
            <v>37</v>
          </cell>
        </row>
        <row r="49">
          <cell r="F49">
            <v>2255</v>
          </cell>
          <cell r="AE49">
            <v>30683.388920000005</v>
          </cell>
        </row>
      </sheetData>
      <sheetData sheetId="3">
        <row r="15">
          <cell r="A15">
            <v>9</v>
          </cell>
        </row>
        <row r="16">
          <cell r="A16">
            <v>10</v>
          </cell>
        </row>
        <row r="17">
          <cell r="F17">
            <v>1084</v>
          </cell>
          <cell r="AH17">
            <v>15909.800000000001</v>
          </cell>
        </row>
        <row r="46">
          <cell r="A46">
            <v>28</v>
          </cell>
        </row>
        <row r="47">
          <cell r="F47">
            <v>434</v>
          </cell>
          <cell r="AH47">
            <v>4931.5999999999995</v>
          </cell>
        </row>
      </sheetData>
      <sheetData sheetId="4">
        <row r="7">
          <cell r="A7">
            <v>2</v>
          </cell>
        </row>
        <row r="8">
          <cell r="F8">
            <v>173</v>
          </cell>
          <cell r="AH8">
            <v>11513.826000000001</v>
          </cell>
        </row>
        <row r="12">
          <cell r="A12">
            <v>3</v>
          </cell>
        </row>
        <row r="13">
          <cell r="F13">
            <v>293</v>
          </cell>
          <cell r="AH13">
            <v>7021.5259999999998</v>
          </cell>
        </row>
      </sheetData>
      <sheetData sheetId="5">
        <row r="19">
          <cell r="A19">
            <v>13</v>
          </cell>
        </row>
        <row r="20">
          <cell r="F20">
            <v>908</v>
          </cell>
          <cell r="AH20">
            <v>10106.9</v>
          </cell>
        </row>
        <row r="36">
          <cell r="A36">
            <v>15</v>
          </cell>
        </row>
        <row r="39">
          <cell r="F39">
            <v>222</v>
          </cell>
          <cell r="AH39">
            <v>1025</v>
          </cell>
        </row>
      </sheetData>
      <sheetData sheetId="6">
        <row r="8">
          <cell r="A8">
            <v>2</v>
          </cell>
        </row>
        <row r="9">
          <cell r="F9">
            <v>79</v>
          </cell>
          <cell r="AH9">
            <v>1213.4250000000002</v>
          </cell>
        </row>
        <row r="24">
          <cell r="A24">
            <v>14</v>
          </cell>
        </row>
        <row r="25">
          <cell r="F25">
            <v>855</v>
          </cell>
          <cell r="AH25">
            <v>4899.1059999999998</v>
          </cell>
        </row>
      </sheetData>
      <sheetData sheetId="7">
        <row r="23">
          <cell r="A23">
            <v>18</v>
          </cell>
        </row>
        <row r="24">
          <cell r="F24">
            <v>1061</v>
          </cell>
          <cell r="M24">
            <v>3721.8289999999997</v>
          </cell>
        </row>
      </sheetData>
      <sheetData sheetId="8">
        <row r="25">
          <cell r="A25">
            <v>19</v>
          </cell>
        </row>
        <row r="27">
          <cell r="A27">
            <v>21</v>
          </cell>
        </row>
        <row r="28">
          <cell r="F28">
            <v>684</v>
          </cell>
          <cell r="AH28">
            <v>9093.9</v>
          </cell>
        </row>
        <row r="33">
          <cell r="A33">
            <v>4</v>
          </cell>
        </row>
        <row r="34">
          <cell r="F34">
            <v>44</v>
          </cell>
          <cell r="AH34">
            <v>674.6</v>
          </cell>
        </row>
      </sheetData>
      <sheetData sheetId="9">
        <row r="24">
          <cell r="A24">
            <v>19</v>
          </cell>
        </row>
        <row r="25">
          <cell r="A25">
            <v>20</v>
          </cell>
        </row>
        <row r="26">
          <cell r="F26">
            <v>1460</v>
          </cell>
          <cell r="AH26">
            <v>6381.119999999999</v>
          </cell>
        </row>
      </sheetData>
      <sheetData sheetId="10">
        <row r="8">
          <cell r="A8">
            <v>1</v>
          </cell>
        </row>
        <row r="9">
          <cell r="F9">
            <v>75</v>
          </cell>
          <cell r="AH9">
            <v>748.39999999999873</v>
          </cell>
        </row>
      </sheetData>
      <sheetData sheetId="11">
        <row r="74">
          <cell r="A74">
            <v>69</v>
          </cell>
        </row>
        <row r="75">
          <cell r="F75">
            <v>919</v>
          </cell>
          <cell r="AH75">
            <v>9308.4800000000014</v>
          </cell>
        </row>
      </sheetData>
      <sheetData sheetId="12">
        <row r="9">
          <cell r="A9">
            <v>2</v>
          </cell>
        </row>
        <row r="13">
          <cell r="A13">
            <v>6</v>
          </cell>
        </row>
        <row r="14">
          <cell r="F14">
            <v>550.33483999999999</v>
          </cell>
          <cell r="AB14">
            <v>486.27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Normal="100" zoomScaleSheetLayoutView="100" workbookViewId="0">
      <selection activeCell="K24" sqref="K24"/>
    </sheetView>
  </sheetViews>
  <sheetFormatPr defaultRowHeight="15"/>
  <cols>
    <col min="1" max="1" width="4.42578125" customWidth="1"/>
    <col min="2" max="2" width="26" customWidth="1"/>
    <col min="3" max="3" width="13.7109375" customWidth="1"/>
    <col min="4" max="4" width="14.85546875" customWidth="1"/>
    <col min="5" max="5" width="19" customWidth="1"/>
    <col min="6" max="6" width="14.5703125" customWidth="1"/>
    <col min="7" max="7" width="14.140625" customWidth="1"/>
    <col min="8" max="8" width="15.42578125" customWidth="1"/>
    <col min="9" max="9" width="15.140625" customWidth="1"/>
    <col min="10" max="10" width="16.42578125" customWidth="1"/>
    <col min="11" max="11" width="16.85546875" customWidth="1"/>
    <col min="12" max="12" width="15.140625" customWidth="1"/>
    <col min="13" max="13" width="15.7109375" customWidth="1"/>
  </cols>
  <sheetData>
    <row r="1" spans="1:13" ht="52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3" ht="52.5" customHeight="1">
      <c r="A2" s="32" t="s">
        <v>1</v>
      </c>
      <c r="B2" s="32" t="s">
        <v>2</v>
      </c>
      <c r="C2" s="34" t="s">
        <v>3</v>
      </c>
      <c r="D2" s="35"/>
      <c r="E2" s="32" t="s">
        <v>4</v>
      </c>
      <c r="F2" s="34" t="s">
        <v>3</v>
      </c>
      <c r="G2" s="35"/>
      <c r="H2" s="36" t="s">
        <v>5</v>
      </c>
      <c r="I2" s="37" t="s">
        <v>3</v>
      </c>
      <c r="J2" s="37"/>
      <c r="K2" s="38" t="s">
        <v>6</v>
      </c>
      <c r="L2" s="27" t="s">
        <v>3</v>
      </c>
      <c r="M2" s="28"/>
    </row>
    <row r="3" spans="1:13" ht="60">
      <c r="A3" s="33"/>
      <c r="B3" s="33"/>
      <c r="C3" s="1" t="s">
        <v>7</v>
      </c>
      <c r="D3" s="1" t="s">
        <v>8</v>
      </c>
      <c r="E3" s="33"/>
      <c r="F3" s="1" t="s">
        <v>9</v>
      </c>
      <c r="G3" s="1" t="s">
        <v>10</v>
      </c>
      <c r="H3" s="36"/>
      <c r="I3" s="1" t="s">
        <v>11</v>
      </c>
      <c r="J3" s="1" t="s">
        <v>12</v>
      </c>
      <c r="K3" s="38"/>
      <c r="L3" s="2" t="s">
        <v>11</v>
      </c>
      <c r="M3" s="2" t="s">
        <v>12</v>
      </c>
    </row>
    <row r="4" spans="1:13">
      <c r="A4" s="3">
        <v>1</v>
      </c>
      <c r="B4" s="4" t="s">
        <v>13</v>
      </c>
      <c r="C4" s="3">
        <f>'[1]ООО УК "ПОКиТС"'!A170</f>
        <v>164</v>
      </c>
      <c r="D4" s="3">
        <f>'[1]ООО УК "ПОКиТС"'!A220</f>
        <v>48</v>
      </c>
      <c r="E4" s="3">
        <f>SUM(F4:G4)</f>
        <v>3327</v>
      </c>
      <c r="F4" s="3">
        <f>'[1]ООО УК "ПОКиТС"'!F171</f>
        <v>2307</v>
      </c>
      <c r="G4" s="3">
        <f>'[1]ООО УК "ПОКиТС"'!F221</f>
        <v>1020</v>
      </c>
      <c r="H4" s="5">
        <f>SUM(I4:J4)</f>
        <v>63948.330089999974</v>
      </c>
      <c r="I4" s="6">
        <f>'[1]ООО УК "ПОКиТС"'!AH171</f>
        <v>55514.216159999982</v>
      </c>
      <c r="J4" s="6">
        <f>'[1]ООО УК "ПОКиТС"'!AH221</f>
        <v>8434.1139299999959</v>
      </c>
      <c r="K4" s="7">
        <f>H4/E4</f>
        <v>19.221018963029749</v>
      </c>
      <c r="L4" s="7">
        <f>I4/F4</f>
        <v>24.063379349804933</v>
      </c>
      <c r="M4" s="7">
        <f>J4/G4</f>
        <v>8.2687391470588203</v>
      </c>
    </row>
    <row r="5" spans="1:13">
      <c r="A5" s="3">
        <f>A4+1</f>
        <v>2</v>
      </c>
      <c r="B5" s="8" t="s">
        <v>14</v>
      </c>
      <c r="C5" s="3">
        <f>'[1]ООО УК "Нарьян-Марстрой"'!A9</f>
        <v>1</v>
      </c>
      <c r="D5" s="3">
        <f>'[1]ООО УК "Нарьян-Марстрой"'!A48</f>
        <v>37</v>
      </c>
      <c r="E5" s="3">
        <f t="shared" ref="E5:E15" si="0">SUM(F5:G5)</f>
        <v>2263</v>
      </c>
      <c r="F5" s="9">
        <f>'[1]ООО УК "Нарьян-Марстрой"'!F10</f>
        <v>8</v>
      </c>
      <c r="G5" s="9">
        <f>'[1]ООО УК "Нарьян-Марстрой"'!F49</f>
        <v>2255</v>
      </c>
      <c r="H5" s="5">
        <f t="shared" ref="H5:H13" si="1">SUM(I5:J5)</f>
        <v>30846.334450000006</v>
      </c>
      <c r="I5" s="6">
        <f>'[1]ООО УК "Нарьян-Марстрой"'!AE10</f>
        <v>162.94553000000002</v>
      </c>
      <c r="J5" s="6">
        <f>'[1]ООО УК "Нарьян-Марстрой"'!AE49</f>
        <v>30683.388920000005</v>
      </c>
      <c r="K5" s="7">
        <f t="shared" ref="K5:M15" si="2">H5/E5</f>
        <v>13.630726668139641</v>
      </c>
      <c r="L5" s="7">
        <f t="shared" si="2"/>
        <v>20.368191250000002</v>
      </c>
      <c r="M5" s="7">
        <f t="shared" si="2"/>
        <v>13.606824354767186</v>
      </c>
    </row>
    <row r="6" spans="1:13">
      <c r="A6" s="3">
        <f>A5+1</f>
        <v>3</v>
      </c>
      <c r="B6" s="10" t="s">
        <v>15</v>
      </c>
      <c r="C6" s="3">
        <f>'[1]ООО "Базис"'!A16</f>
        <v>10</v>
      </c>
      <c r="D6" s="3">
        <f>'[1]ООО "Базис"'!A46</f>
        <v>28</v>
      </c>
      <c r="E6" s="11">
        <f>SUM(F6:G6)</f>
        <v>1518</v>
      </c>
      <c r="F6" s="11">
        <f>'[1]ООО "Базис"'!F17</f>
        <v>1084</v>
      </c>
      <c r="G6" s="11">
        <f>'[1]ООО "Базис"'!F47</f>
        <v>434</v>
      </c>
      <c r="H6" s="5">
        <f t="shared" si="1"/>
        <v>20841.400000000001</v>
      </c>
      <c r="I6" s="6">
        <f>'[1]ООО "Базис"'!AH17</f>
        <v>15909.800000000001</v>
      </c>
      <c r="J6" s="6">
        <f>'[1]ООО "Базис"'!AH47</f>
        <v>4931.5999999999995</v>
      </c>
      <c r="K6" s="7">
        <f>H6/E6</f>
        <v>13.72951251646904</v>
      </c>
      <c r="L6" s="7">
        <f>I6/F6</f>
        <v>14.676937269372695</v>
      </c>
      <c r="M6" s="7">
        <f>J6/G6</f>
        <v>11.363133640552995</v>
      </c>
    </row>
    <row r="7" spans="1:13">
      <c r="A7" s="3">
        <f t="shared" ref="A7:A15" si="3">A6+1</f>
        <v>4</v>
      </c>
      <c r="B7" s="12" t="s">
        <v>16</v>
      </c>
      <c r="C7" s="3">
        <f>'[1]ООО "Наш дом"'!A7</f>
        <v>2</v>
      </c>
      <c r="D7" s="3">
        <f>'[1]ООО "Наш дом"'!A12</f>
        <v>3</v>
      </c>
      <c r="E7" s="3">
        <f t="shared" si="0"/>
        <v>466</v>
      </c>
      <c r="F7" s="11">
        <f>'[1]ООО "Наш дом"'!F8</f>
        <v>173</v>
      </c>
      <c r="G7" s="11">
        <f>'[1]ООО "Наш дом"'!F13</f>
        <v>293</v>
      </c>
      <c r="H7" s="5">
        <f t="shared" si="1"/>
        <v>18535.351999999999</v>
      </c>
      <c r="I7" s="6">
        <f>'[1]ООО "Наш дом"'!AH8</f>
        <v>11513.826000000001</v>
      </c>
      <c r="J7" s="6">
        <f>'[1]ООО "Наш дом"'!AH13</f>
        <v>7021.5259999999998</v>
      </c>
      <c r="K7" s="7">
        <f t="shared" si="2"/>
        <v>39.775433476394845</v>
      </c>
      <c r="L7" s="7">
        <f>I7/F7</f>
        <v>66.55390751445087</v>
      </c>
      <c r="M7" s="7">
        <f>J7/G7</f>
        <v>23.964252559726962</v>
      </c>
    </row>
    <row r="8" spans="1:13">
      <c r="A8" s="3">
        <f t="shared" si="3"/>
        <v>5</v>
      </c>
      <c r="B8" s="10" t="s">
        <v>17</v>
      </c>
      <c r="C8" s="3">
        <f>'[1]ООО "Ненецкая УК"'!A19</f>
        <v>13</v>
      </c>
      <c r="D8" s="3">
        <f>'[1]ООО "Ненецкая УК"'!A36</f>
        <v>15</v>
      </c>
      <c r="E8" s="3">
        <f t="shared" si="0"/>
        <v>1130</v>
      </c>
      <c r="F8" s="3">
        <f>'[1]ООО "Ненецкая УК"'!F20</f>
        <v>908</v>
      </c>
      <c r="G8" s="3">
        <f>'[1]ООО "Ненецкая УК"'!F39</f>
        <v>222</v>
      </c>
      <c r="H8" s="5">
        <f t="shared" si="1"/>
        <v>11131.9</v>
      </c>
      <c r="I8" s="6">
        <f>'[1]ООО "Ненецкая УК"'!AH20</f>
        <v>10106.9</v>
      </c>
      <c r="J8" s="6">
        <f>'[1]ООО "Ненецкая УК"'!AH39</f>
        <v>1025</v>
      </c>
      <c r="K8" s="7">
        <f t="shared" si="2"/>
        <v>9.8512389380530969</v>
      </c>
      <c r="L8" s="7">
        <f t="shared" si="2"/>
        <v>11.130947136563876</v>
      </c>
      <c r="M8" s="7">
        <f>J8/G8</f>
        <v>4.6171171171171173</v>
      </c>
    </row>
    <row r="9" spans="1:13">
      <c r="A9" s="3">
        <f t="shared" si="3"/>
        <v>6</v>
      </c>
      <c r="B9" s="12" t="s">
        <v>18</v>
      </c>
      <c r="C9" s="3">
        <f>'[1]ООО "Коми-Сервис"'!A8</f>
        <v>2</v>
      </c>
      <c r="D9" s="3">
        <f>'[1]ООО "Коми-Сервис"'!A24</f>
        <v>14</v>
      </c>
      <c r="E9" s="3">
        <f>SUM(F9:G9)</f>
        <v>934</v>
      </c>
      <c r="F9" s="3">
        <f>'[1]ООО "Коми-Сервис"'!F9</f>
        <v>79</v>
      </c>
      <c r="G9" s="3">
        <f>'[1]ООО "Коми-Сервис"'!F25</f>
        <v>855</v>
      </c>
      <c r="H9" s="5">
        <f t="shared" si="1"/>
        <v>6112.5309999999999</v>
      </c>
      <c r="I9" s="6">
        <f>'[1]ООО "Коми-Сервис"'!AH9</f>
        <v>1213.4250000000002</v>
      </c>
      <c r="J9" s="6">
        <f>'[1]ООО "Коми-Сервис"'!AH25</f>
        <v>4899.1059999999998</v>
      </c>
      <c r="K9" s="7">
        <f t="shared" si="2"/>
        <v>6.5444657387580296</v>
      </c>
      <c r="L9" s="7">
        <f t="shared" si="2"/>
        <v>15.35981012658228</v>
      </c>
      <c r="M9" s="7">
        <f>J9/G9</f>
        <v>5.7299485380116959</v>
      </c>
    </row>
    <row r="10" spans="1:13">
      <c r="A10" s="3">
        <f t="shared" si="3"/>
        <v>7</v>
      </c>
      <c r="B10" s="12" t="s">
        <v>19</v>
      </c>
      <c r="C10" s="3">
        <f>'[1]ООО "Успех"'!A23</f>
        <v>18</v>
      </c>
      <c r="D10" s="3" t="s">
        <v>20</v>
      </c>
      <c r="E10" s="3">
        <f>SUM(F10:G10)</f>
        <v>1061</v>
      </c>
      <c r="F10" s="3">
        <f>'[1]ООО "Успех"'!F24</f>
        <v>1061</v>
      </c>
      <c r="G10" s="3" t="s">
        <v>20</v>
      </c>
      <c r="H10" s="5">
        <f t="shared" si="1"/>
        <v>3721.8289999999997</v>
      </c>
      <c r="I10" s="6">
        <f>'[1]ООО "Успех"'!M24</f>
        <v>3721.8289999999997</v>
      </c>
      <c r="J10" s="6" t="s">
        <v>20</v>
      </c>
      <c r="K10" s="7">
        <f t="shared" si="2"/>
        <v>3.5078501413760601</v>
      </c>
      <c r="L10" s="7">
        <f>I10/F10</f>
        <v>3.5078501413760601</v>
      </c>
      <c r="M10" s="7" t="s">
        <v>20</v>
      </c>
    </row>
    <row r="11" spans="1:13">
      <c r="A11" s="3">
        <f t="shared" si="3"/>
        <v>8</v>
      </c>
      <c r="B11" s="13" t="s">
        <v>21</v>
      </c>
      <c r="C11" s="14">
        <f>'[1]ООО "Аврора"'!A27</f>
        <v>21</v>
      </c>
      <c r="D11" s="14">
        <f>'[1]ООО "Аврора"'!A33</f>
        <v>4</v>
      </c>
      <c r="E11" s="14">
        <f>SUM(F11:G11)</f>
        <v>728</v>
      </c>
      <c r="F11" s="14">
        <f>'[1]ООО "Аврора"'!F28</f>
        <v>684</v>
      </c>
      <c r="G11" s="14">
        <f>'[1]ООО "Аврора"'!F34</f>
        <v>44</v>
      </c>
      <c r="H11" s="5">
        <f t="shared" si="1"/>
        <v>9768.5</v>
      </c>
      <c r="I11" s="5">
        <f>'[1]ООО "Аврора"'!AH28</f>
        <v>9093.9</v>
      </c>
      <c r="J11" s="5">
        <f>'[1]ООО "Аврора"'!AH34</f>
        <v>674.6</v>
      </c>
      <c r="K11" s="15">
        <f t="shared" si="2"/>
        <v>13.41826923076923</v>
      </c>
      <c r="L11" s="15">
        <f t="shared" si="2"/>
        <v>13.295175438596491</v>
      </c>
      <c r="M11" s="15">
        <f>J11/G11</f>
        <v>15.331818181818182</v>
      </c>
    </row>
    <row r="12" spans="1:13" s="16" customFormat="1">
      <c r="A12" s="3">
        <f t="shared" si="3"/>
        <v>9</v>
      </c>
      <c r="B12" s="13" t="s">
        <v>22</v>
      </c>
      <c r="C12" s="14">
        <f>'[1]ООО УК "Уютный дом"'!A25</f>
        <v>20</v>
      </c>
      <c r="D12" s="14" t="s">
        <v>20</v>
      </c>
      <c r="E12" s="14">
        <f t="shared" si="0"/>
        <v>1460</v>
      </c>
      <c r="F12" s="14">
        <f>'[1]ООО УК "Уютный дом"'!F26</f>
        <v>1460</v>
      </c>
      <c r="G12" s="14" t="s">
        <v>20</v>
      </c>
      <c r="H12" s="5">
        <f t="shared" si="1"/>
        <v>6381.119999999999</v>
      </c>
      <c r="I12" s="5">
        <f>'[1]ООО УК "Уютный дом"'!AH26</f>
        <v>6381.119999999999</v>
      </c>
      <c r="J12" s="5" t="s">
        <v>20</v>
      </c>
      <c r="K12" s="15">
        <f t="shared" si="2"/>
        <v>4.3706301369863008</v>
      </c>
      <c r="L12" s="15">
        <f t="shared" si="2"/>
        <v>4.3706301369863008</v>
      </c>
      <c r="M12" s="15" t="s">
        <v>20</v>
      </c>
    </row>
    <row r="13" spans="1:13">
      <c r="A13" s="3">
        <f t="shared" si="3"/>
        <v>10</v>
      </c>
      <c r="B13" s="17" t="s">
        <v>23</v>
      </c>
      <c r="C13" s="3">
        <f>'[1]ТСЖ "Дворянское гнездо"'!A8</f>
        <v>1</v>
      </c>
      <c r="D13" s="3" t="s">
        <v>20</v>
      </c>
      <c r="E13" s="3">
        <f t="shared" si="0"/>
        <v>75</v>
      </c>
      <c r="F13" s="3">
        <f>'[1]ТСЖ "Дворянское гнездо"'!F9</f>
        <v>75</v>
      </c>
      <c r="G13" s="3" t="s">
        <v>20</v>
      </c>
      <c r="H13" s="5">
        <f t="shared" si="1"/>
        <v>748.39999999999873</v>
      </c>
      <c r="I13" s="6">
        <f>'[1]ТСЖ "Дворянское гнездо"'!AH9</f>
        <v>748.39999999999873</v>
      </c>
      <c r="J13" s="6" t="s">
        <v>20</v>
      </c>
      <c r="K13" s="7">
        <f t="shared" si="2"/>
        <v>9.9786666666666495</v>
      </c>
      <c r="L13" s="7">
        <f>I13/F13</f>
        <v>9.9786666666666495</v>
      </c>
      <c r="M13" s="7" t="s">
        <v>20</v>
      </c>
    </row>
    <row r="14" spans="1:13">
      <c r="A14" s="3">
        <f t="shared" si="3"/>
        <v>11</v>
      </c>
      <c r="B14" s="18" t="s">
        <v>24</v>
      </c>
      <c r="C14" s="1">
        <f>'[1]ООО "Содружество"'!A74</f>
        <v>69</v>
      </c>
      <c r="D14" s="1" t="s">
        <v>20</v>
      </c>
      <c r="E14" s="3">
        <f t="shared" si="0"/>
        <v>919</v>
      </c>
      <c r="F14" s="19">
        <f>'[1]ООО "Содружество"'!F75</f>
        <v>919</v>
      </c>
      <c r="G14" s="19" t="s">
        <v>20</v>
      </c>
      <c r="H14" s="5">
        <f>SUM(I14:J14)</f>
        <v>9308.4800000000014</v>
      </c>
      <c r="I14" s="20">
        <f>'[1]ООО "Содружество"'!AH75</f>
        <v>9308.4800000000014</v>
      </c>
      <c r="J14" s="20" t="s">
        <v>20</v>
      </c>
      <c r="K14" s="21">
        <f t="shared" si="2"/>
        <v>10.128922742110992</v>
      </c>
      <c r="L14" s="7">
        <f>I14/F14</f>
        <v>10.128922742110992</v>
      </c>
      <c r="M14" s="7" t="s">
        <v>20</v>
      </c>
    </row>
    <row r="15" spans="1:13">
      <c r="A15" s="3">
        <f t="shared" si="3"/>
        <v>12</v>
      </c>
      <c r="B15" s="13" t="s">
        <v>25</v>
      </c>
      <c r="C15" s="1">
        <f>'[1]ООО УК "МКД-Сервис"'!A13</f>
        <v>6</v>
      </c>
      <c r="D15" s="1" t="s">
        <v>20</v>
      </c>
      <c r="E15" s="9">
        <f t="shared" si="0"/>
        <v>550.33483999999999</v>
      </c>
      <c r="F15" s="22">
        <f>'[1]ООО УК "МКД-Сервис"'!F14</f>
        <v>550.33483999999999</v>
      </c>
      <c r="G15" s="19" t="s">
        <v>20</v>
      </c>
      <c r="H15" s="5">
        <f>SUM(I15:J15)</f>
        <v>486.27</v>
      </c>
      <c r="I15" s="20">
        <f>'[1]ООО УК "МКД-Сервис"'!AB14</f>
        <v>486.27</v>
      </c>
      <c r="J15" s="20" t="s">
        <v>20</v>
      </c>
      <c r="K15" s="21">
        <f t="shared" si="2"/>
        <v>0.88358934353492868</v>
      </c>
      <c r="L15" s="7">
        <f t="shared" si="2"/>
        <v>0.88358934353492868</v>
      </c>
      <c r="M15" s="7" t="s">
        <v>20</v>
      </c>
    </row>
    <row r="16" spans="1:13">
      <c r="A16" s="29" t="s">
        <v>26</v>
      </c>
      <c r="B16" s="29"/>
      <c r="C16" s="23">
        <f>SUM(C4:C15)</f>
        <v>327</v>
      </c>
      <c r="D16" s="23">
        <f>SUM(D4:D15)</f>
        <v>149</v>
      </c>
      <c r="E16" s="24">
        <f>SUM(E4:E15)</f>
        <v>14431.33484</v>
      </c>
      <c r="F16" s="24">
        <f t="shared" ref="F16:J16" si="4">SUM(F4:F15)</f>
        <v>9308.3348399999995</v>
      </c>
      <c r="G16" s="23">
        <f t="shared" si="4"/>
        <v>5123</v>
      </c>
      <c r="H16" s="6">
        <f>SUM(H4:H15)</f>
        <v>181830.44653999998</v>
      </c>
      <c r="I16" s="6">
        <f>SUM(I4:I15)</f>
        <v>124161.11168999996</v>
      </c>
      <c r="J16" s="6">
        <f t="shared" si="4"/>
        <v>57669.334849999999</v>
      </c>
      <c r="K16" s="23" t="s">
        <v>27</v>
      </c>
      <c r="L16" s="7">
        <f>I16/F16</f>
        <v>13.338702767379173</v>
      </c>
      <c r="M16" s="23" t="s">
        <v>27</v>
      </c>
    </row>
    <row r="18" spans="2:10">
      <c r="B18" s="25"/>
    </row>
    <row r="19" spans="2:10">
      <c r="I19" s="26"/>
      <c r="J19" s="26"/>
    </row>
    <row r="21" spans="2:10">
      <c r="H21" s="26"/>
      <c r="I21" s="26"/>
    </row>
  </sheetData>
  <mergeCells count="11">
    <mergeCell ref="L2:M2"/>
    <mergeCell ref="A16:B16"/>
    <mergeCell ref="A1:K1"/>
    <mergeCell ref="A2:A3"/>
    <mergeCell ref="B2:B3"/>
    <mergeCell ref="C2:D2"/>
    <mergeCell ref="E2:E3"/>
    <mergeCell ref="F2:G2"/>
    <mergeCell ref="H2:H3"/>
    <mergeCell ref="I2:J2"/>
    <mergeCell ref="K2:K3"/>
  </mergeCells>
  <pageMargins left="0.17" right="0.17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Ekonom2</cp:lastModifiedBy>
  <dcterms:created xsi:type="dcterms:W3CDTF">2019-11-05T13:15:57Z</dcterms:created>
  <dcterms:modified xsi:type="dcterms:W3CDTF">2019-11-05T13:16:26Z</dcterms:modified>
</cp:coreProperties>
</file>